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 tabRatio="595" activeTab="1"/>
  </bookViews>
  <sheets>
    <sheet name="1แผนปฏิบัติการ" sheetId="6" r:id="rId1"/>
    <sheet name="2สรุปแผนปฏิบัติการ" sheetId="21" r:id="rId2"/>
    <sheet name="Sheet1" sheetId="22" r:id="rId3"/>
  </sheets>
  <calcPr calcId="144525"/>
</workbook>
</file>

<file path=xl/calcChain.xml><?xml version="1.0" encoding="utf-8"?>
<calcChain xmlns="http://schemas.openxmlformats.org/spreadsheetml/2006/main">
  <c r="E14" i="21" l="1"/>
  <c r="T25" i="6"/>
  <c r="R25" i="6"/>
  <c r="P25" i="6"/>
  <c r="N25" i="6"/>
  <c r="L26" i="6" l="1"/>
  <c r="L20" i="6"/>
  <c r="N20" i="6"/>
  <c r="P20" i="6"/>
  <c r="R20" i="6"/>
  <c r="T20" i="6"/>
  <c r="M20" i="6" l="1"/>
  <c r="O20" i="6"/>
  <c r="Q20" i="6"/>
  <c r="S20" i="6"/>
  <c r="H20" i="6"/>
  <c r="H14" i="6"/>
  <c r="H8" i="6"/>
  <c r="H9" i="6"/>
  <c r="H10" i="6"/>
  <c r="H11" i="6"/>
  <c r="H12" i="6"/>
  <c r="H13" i="6"/>
  <c r="H15" i="6"/>
  <c r="H16" i="6"/>
  <c r="H17" i="6"/>
  <c r="H18" i="6"/>
  <c r="H19" i="6"/>
  <c r="H21" i="6"/>
  <c r="H22" i="6"/>
  <c r="H23" i="6"/>
  <c r="H24" i="6"/>
  <c r="H7" i="6"/>
  <c r="M13" i="6" l="1"/>
  <c r="N13" i="6" s="1"/>
  <c r="H6" i="6"/>
  <c r="Q23" i="6" l="1"/>
  <c r="R23" i="6" s="1"/>
  <c r="M23" i="6"/>
  <c r="N23" i="6" s="1"/>
  <c r="S23" i="6"/>
  <c r="T23" i="6" s="1"/>
  <c r="O23" i="6"/>
  <c r="P23" i="6" s="1"/>
  <c r="M24" i="6"/>
  <c r="N24" i="6" s="1"/>
  <c r="S24" i="6"/>
  <c r="T24" i="6" s="1"/>
  <c r="O24" i="6"/>
  <c r="P24" i="6" s="1"/>
  <c r="Q24" i="6"/>
  <c r="R24" i="6" s="1"/>
  <c r="Q22" i="6"/>
  <c r="R22" i="6" s="1"/>
  <c r="S22" i="6"/>
  <c r="T22" i="6" s="1"/>
  <c r="M22" i="6"/>
  <c r="N22" i="6" s="1"/>
  <c r="O22" i="6"/>
  <c r="P22" i="6" s="1"/>
  <c r="S21" i="6"/>
  <c r="T21" i="6" s="1"/>
  <c r="M21" i="6"/>
  <c r="N21" i="6" s="1"/>
  <c r="O21" i="6"/>
  <c r="P21" i="6" s="1"/>
  <c r="Q21" i="6"/>
  <c r="R21" i="6" s="1"/>
  <c r="Q19" i="6"/>
  <c r="R19" i="6" s="1"/>
  <c r="M19" i="6"/>
  <c r="N19" i="6" s="1"/>
  <c r="S19" i="6"/>
  <c r="T19" i="6" s="1"/>
  <c r="O19" i="6"/>
  <c r="P19" i="6" s="1"/>
  <c r="O18" i="6"/>
  <c r="P18" i="6" s="1"/>
  <c r="Q18" i="6"/>
  <c r="R18" i="6" s="1"/>
  <c r="M18" i="6"/>
  <c r="N18" i="6" s="1"/>
  <c r="S18" i="6"/>
  <c r="T18" i="6" s="1"/>
  <c r="M15" i="6"/>
  <c r="N15" i="6" s="1"/>
  <c r="S15" i="6"/>
  <c r="T15" i="6" s="1"/>
  <c r="O15" i="6"/>
  <c r="P15" i="6" s="1"/>
  <c r="Q15" i="6"/>
  <c r="R15" i="6" s="1"/>
  <c r="Q13" i="6"/>
  <c r="R13" i="6" s="1"/>
  <c r="S13" i="6"/>
  <c r="T13" i="6" s="1"/>
  <c r="O13" i="6"/>
  <c r="P13" i="6" s="1"/>
  <c r="M12" i="6"/>
  <c r="N12" i="6" s="1"/>
  <c r="S12" i="6"/>
  <c r="T12" i="6" s="1"/>
  <c r="O12" i="6"/>
  <c r="P12" i="6" s="1"/>
  <c r="Q12" i="6"/>
  <c r="R12" i="6" s="1"/>
  <c r="Q11" i="6"/>
  <c r="R11" i="6" s="1"/>
  <c r="M11" i="6"/>
  <c r="N11" i="6" s="1"/>
  <c r="O11" i="6"/>
  <c r="P11" i="6" s="1"/>
  <c r="S11" i="6"/>
  <c r="T11" i="6" s="1"/>
  <c r="M10" i="6"/>
  <c r="N10" i="6" s="1"/>
  <c r="O10" i="6"/>
  <c r="P10" i="6" s="1"/>
  <c r="M9" i="6"/>
  <c r="N9" i="6" s="1"/>
  <c r="Q9" i="6"/>
  <c r="R9" i="6" s="1"/>
  <c r="O9" i="6"/>
  <c r="P9" i="6" s="1"/>
  <c r="O16" i="6"/>
  <c r="P16" i="6" s="1"/>
  <c r="Q16" i="6"/>
  <c r="R16" i="6" s="1"/>
  <c r="M16" i="6"/>
  <c r="N16" i="6" s="1"/>
  <c r="S16" i="6"/>
  <c r="T16" i="6" s="1"/>
  <c r="Q17" i="6"/>
  <c r="R17" i="6" s="1"/>
  <c r="S17" i="6"/>
  <c r="T17" i="6" s="1"/>
  <c r="O17" i="6"/>
  <c r="P17" i="6" s="1"/>
  <c r="M17" i="6"/>
  <c r="N17" i="6" s="1"/>
  <c r="M14" i="6"/>
  <c r="N14" i="6" s="1"/>
  <c r="O14" i="6"/>
  <c r="P14" i="6" s="1"/>
  <c r="Q8" i="6"/>
  <c r="R8" i="6" s="1"/>
  <c r="O8" i="6"/>
  <c r="P8" i="6" s="1"/>
  <c r="S8" i="6"/>
  <c r="T8" i="6" s="1"/>
  <c r="M8" i="6"/>
  <c r="N8" i="6" s="1"/>
  <c r="S7" i="6"/>
  <c r="T7" i="6" s="1"/>
  <c r="Q7" i="6"/>
  <c r="R7" i="6" s="1"/>
  <c r="O7" i="6"/>
  <c r="P7" i="6" s="1"/>
  <c r="Q14" i="6"/>
  <c r="R14" i="6" s="1"/>
  <c r="Q10" i="6"/>
  <c r="R10" i="6" s="1"/>
  <c r="S14" i="6"/>
  <c r="T14" i="6" s="1"/>
  <c r="S10" i="6"/>
  <c r="T10" i="6" s="1"/>
  <c r="S9" i="6"/>
  <c r="T9" i="6" s="1"/>
  <c r="M7" i="6"/>
  <c r="N7" i="6" s="1"/>
  <c r="L14" i="6"/>
  <c r="L24" i="6" l="1"/>
  <c r="L22" i="6" l="1"/>
  <c r="M6" i="6" l="1"/>
  <c r="L21" i="6" l="1"/>
  <c r="L23" i="6"/>
  <c r="L7" i="6" l="1"/>
  <c r="N6" i="6"/>
  <c r="L19" i="6"/>
  <c r="L18" i="6"/>
  <c r="L17" i="6"/>
  <c r="L16" i="6"/>
  <c r="L15" i="6"/>
  <c r="L13" i="6"/>
  <c r="L12" i="6"/>
  <c r="L11" i="6"/>
  <c r="L10" i="6"/>
  <c r="L9" i="6"/>
  <c r="L8" i="6"/>
  <c r="O6" i="6" l="1"/>
  <c r="P6" i="6" s="1"/>
  <c r="Q6" i="6"/>
  <c r="R6" i="6" s="1"/>
  <c r="L6" i="6"/>
  <c r="L25" i="6" s="1"/>
  <c r="S6" i="6"/>
  <c r="T6" i="6" s="1"/>
</calcChain>
</file>

<file path=xl/sharedStrings.xml><?xml version="1.0" encoding="utf-8"?>
<sst xmlns="http://schemas.openxmlformats.org/spreadsheetml/2006/main" count="125" uniqueCount="77">
  <si>
    <t>งวดการจัดซื้อ</t>
  </si>
  <si>
    <t>จำนวนรายการ</t>
  </si>
  <si>
    <t>บาท</t>
  </si>
  <si>
    <t>งวดที่ 1 (ต.ค.-ธ.ค.)</t>
  </si>
  <si>
    <t>แผน</t>
  </si>
  <si>
    <t>จัดซื้อจริง</t>
  </si>
  <si>
    <t>งวดที่ 2 (ม.ค.-มี.ค.)</t>
  </si>
  <si>
    <t>งวดที่ 3 (เม.ย.-มิ.ย.)</t>
  </si>
  <si>
    <t>งวดที่ 4 (ก.ค.-ก.ย.)</t>
  </si>
  <si>
    <t>รวมทั้งสิ้น</t>
  </si>
  <si>
    <t>ไตรมาส 1(ต.ค.-ธ.ค.)</t>
  </si>
  <si>
    <t>ไตรมาส 2(ม.ค.-มี.ค.)</t>
  </si>
  <si>
    <t>ไตรมาส 3(เม.ย-มิ.ย)</t>
  </si>
  <si>
    <t>ไตรมาส 4(ก.ค.-ก.ย.)</t>
  </si>
  <si>
    <t>จำนวน</t>
  </si>
  <si>
    <t>มูลค่า (บาท)</t>
  </si>
  <si>
    <t>ไตรมาส2</t>
  </si>
  <si>
    <t>ไตรมาส3</t>
  </si>
  <si>
    <t>ไตรมาส4</t>
  </si>
  <si>
    <t>ผู้เห็นชอบแผน</t>
  </si>
  <si>
    <t>ผู้อนุมัติแผน</t>
  </si>
  <si>
    <t>ห่อ</t>
  </si>
  <si>
    <t>ไตรามาส1</t>
  </si>
  <si>
    <t>ใบ</t>
  </si>
  <si>
    <t>ดวง</t>
  </si>
  <si>
    <t>..........................................</t>
  </si>
  <si>
    <t>(นางสาวติยารัตน์  ภูติยา)</t>
  </si>
  <si>
    <t>ขวดพลาสติก 30 ml</t>
  </si>
  <si>
    <t>ขวดพลาสติก 60 ml</t>
  </si>
  <si>
    <t>kg</t>
  </si>
  <si>
    <t>ตำแหน่งเภสัชกรชำนาญการ</t>
  </si>
  <si>
    <t>ตำแหน่งผู้อำนวยการโรงพยาบาลโขงเจียม</t>
  </si>
  <si>
    <t>ตำแหน่งนายแพทย์สาธารณสุขจังหวัดอุบลราชธานี</t>
  </si>
  <si>
    <t>เจ้าหน้าที่</t>
  </si>
  <si>
    <t>สรุปแผนการจัดซื้อเวชภัณฑ์ที่มิใช่ยา ประเภทวัสดุเภสัชกรรม</t>
  </si>
  <si>
    <t>สติ๊กเกอร์ฉลากยาน้ำ รพ.สต.</t>
  </si>
  <si>
    <t>(นายสุวิทย์  โรจนศักดิ์โสธร)</t>
  </si>
  <si>
    <t>ซองซิปพิมพ์ รพ. 8*12 cm</t>
  </si>
  <si>
    <t>ซองซิปพิมพ์ รพ.สต. 8*12 cm</t>
  </si>
  <si>
    <t>ซองซิบใส 4*6  cm</t>
  </si>
  <si>
    <t>ซองซิบใส 7*10  cm</t>
  </si>
  <si>
    <t>ซองซิบใส 8*12  cm</t>
  </si>
  <si>
    <t>ซองซิบใส 10*15  cm</t>
  </si>
  <si>
    <t>ซองซิบใส 15*23  cm</t>
  </si>
  <si>
    <t>ซองซิบใส 20*30  cm</t>
  </si>
  <si>
    <t>ซองซิบสีชา 6*8 cm</t>
  </si>
  <si>
    <t>ซองซิบสีชา 10*15 cm</t>
  </si>
  <si>
    <t>วัสดุเภสัชกรรม</t>
  </si>
  <si>
    <t>(นายสิทธิพงษ์  อุ่นทวง)</t>
  </si>
  <si>
    <t>สติ๊กเกอร์ฉลากยา Thermal 7*7 cm (รพ.สต.)</t>
  </si>
  <si>
    <t>สติ๊กเกอร์ฉลากยา Thermal 10*7 cm (รพ.)</t>
  </si>
  <si>
    <t>สติ๊กเกอร์ฉลากยาแบ่งบรรจุ</t>
  </si>
  <si>
    <t>ซองซิบชา 4*6  cm</t>
  </si>
  <si>
    <t>หน่วยงานโรงพยาบาลโขงเจียม  จ.อุบลราชธานี</t>
  </si>
  <si>
    <t>เวชภัณฑ์ที่มิใช่ยา วัสดุเภสัชกรรม</t>
  </si>
  <si>
    <t>หน่วยงานโรงพยาบาลโขงเจียม   จังหวัดอุบลราขธานี</t>
  </si>
  <si>
    <t xml:space="preserve">แผนจัดซื้อเวชภัณฑ์ที่มิใช่ยา ประเภทวัสดุเภสัชกรรม   </t>
  </si>
  <si>
    <t>ลำดับที่</t>
  </si>
  <si>
    <t>รายการเวชภัณฑ์ที่มิใช่ยา</t>
  </si>
  <si>
    <t>ประเภทเวชภัณฑ์ที่มิใช่ยา</t>
  </si>
  <si>
    <t>ขนาดบรรจุหน่วยนับ</t>
  </si>
  <si>
    <t>อัตราการใช้ย้อนหลัง 3 ปี</t>
  </si>
  <si>
    <t>ปี 2563</t>
  </si>
  <si>
    <t>ปี 2564</t>
  </si>
  <si>
    <t>ปริมาณคงคลังยกมา</t>
  </si>
  <si>
    <t>ราคาต่อหน่วย (บาท)</t>
  </si>
  <si>
    <t>ประจำปีงบประมาณ 2566</t>
  </si>
  <si>
    <t>ปี 2565</t>
  </si>
  <si>
    <t>ประมาณการใช้ในปี 2566</t>
  </si>
  <si>
    <t>ประมาณการจัดซื้อในปี 2566</t>
  </si>
  <si>
    <t>ประมาณการจัดซื้อปี 2566 (บาท)</t>
  </si>
  <si>
    <t xml:space="preserve"> .......................................... </t>
  </si>
  <si>
    <t xml:space="preserve"> (นายวรยุทธ  เลิศแล้ว) </t>
  </si>
  <si>
    <t xml:space="preserve"> ตำแหน่งนักจัดการงานทั่วไปชำนาญการ </t>
  </si>
  <si>
    <t xml:space="preserve"> หัวหน้าเจ้าหน้าที่ </t>
  </si>
  <si>
    <t>ซองซิบสีชา 8*12 cm</t>
  </si>
  <si>
    <t xml:space="preserve">สติ๊กเกอร์ฉลากยา Thermal 5*2.5 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</si>
</sst>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-* #,##0_-;\-* #,##0_-;_-* &quot;-&quot;??_-;_-@_-"/>
    <numFmt numFmtId="188" formatCode="#,##0.00;[Red]#,##0.00"/>
    <numFmt numFmtId="189" formatCode="0;[Red]0"/>
    <numFmt numFmtId="190" formatCode="#,##0;[Red]#,##0"/>
    <numFmt numFmtId="191" formatCode="#,##0.00_ ;\-#,##0.00\ 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4"/>
      <name val="TH SarabunIT๙"/>
      <family val="2"/>
    </font>
    <font>
      <sz val="10"/>
      <color indexed="8"/>
      <name val="Tahoma"/>
      <family val="2"/>
    </font>
    <font>
      <sz val="14"/>
      <name val="Cordia New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b/>
      <sz val="24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" fontId="2" fillId="0" borderId="1" xfId="0" applyNumberFormat="1" applyFont="1" applyBorder="1" applyAlignment="1">
      <alignment horizontal="center" vertical="center"/>
    </xf>
    <xf numFmtId="59" fontId="2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8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90" fontId="10" fillId="0" borderId="1" xfId="0" applyNumberFormat="1" applyFont="1" applyBorder="1" applyAlignment="1">
      <alignment horizontal="center" vertical="center"/>
    </xf>
    <xf numFmtId="188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88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190" fontId="12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88" fontId="10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87" fontId="10" fillId="0" borderId="0" xfId="1" applyNumberFormat="1" applyFont="1" applyBorder="1" applyAlignment="1">
      <alignment horizontal="center"/>
    </xf>
    <xf numFmtId="188" fontId="10" fillId="0" borderId="0" xfId="0" applyNumberFormat="1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0" fontId="10" fillId="0" borderId="0" xfId="0" applyFont="1" applyAlignment="1">
      <alignment horizontal="center"/>
    </xf>
    <xf numFmtId="187" fontId="10" fillId="0" borderId="0" xfId="1" applyNumberFormat="1" applyFont="1" applyAlignment="1">
      <alignment horizontal="center"/>
    </xf>
    <xf numFmtId="43" fontId="10" fillId="0" borderId="0" xfId="1" applyFont="1" applyAlignment="1">
      <alignment horizontal="center"/>
    </xf>
    <xf numFmtId="49" fontId="5" fillId="0" borderId="4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91" fontId="13" fillId="0" borderId="1" xfId="1" applyNumberFormat="1" applyFont="1" applyFill="1" applyBorder="1" applyAlignment="1">
      <alignment horizontal="center"/>
    </xf>
    <xf numFmtId="5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8" fontId="6" fillId="0" borderId="1" xfId="0" applyNumberFormat="1" applyFont="1" applyFill="1" applyBorder="1" applyAlignment="1">
      <alignment horizontal="center" vertical="center"/>
    </xf>
    <xf numFmtId="189" fontId="5" fillId="0" borderId="1" xfId="0" applyNumberFormat="1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188" fontId="5" fillId="0" borderId="2" xfId="0" applyNumberFormat="1" applyFont="1" applyFill="1" applyBorder="1" applyAlignment="1">
      <alignment horizontal="center" vertical="center" wrapText="1"/>
    </xf>
    <xf numFmtId="188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6">
    <cellStyle name="Comma" xfId="1" builtinId="3"/>
    <cellStyle name="Comma 2" xfId="5"/>
    <cellStyle name="Normal" xfId="0" builtinId="0"/>
    <cellStyle name="ปกติ 2" xfId="2"/>
    <cellStyle name="ปกติ 2 2" xfId="4"/>
    <cellStyle name="ปกติ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16" zoomScale="120" zoomScaleNormal="120" workbookViewId="0">
      <selection activeCell="L26" sqref="L26"/>
    </sheetView>
  </sheetViews>
  <sheetFormatPr defaultRowHeight="16.5" customHeight="1" x14ac:dyDescent="0.3"/>
  <cols>
    <col min="1" max="1" width="4.75" style="14" customWidth="1"/>
    <col min="2" max="2" width="24.75" style="14" customWidth="1"/>
    <col min="3" max="3" width="8.5" style="17" customWidth="1"/>
    <col min="4" max="4" width="6.33203125" style="17" customWidth="1"/>
    <col min="5" max="5" width="6.25" style="17" customWidth="1"/>
    <col min="6" max="6" width="5.58203125" style="17" bestFit="1" customWidth="1"/>
    <col min="7" max="7" width="5.58203125" style="17" customWidth="1"/>
    <col min="8" max="8" width="6.58203125" style="17" customWidth="1"/>
    <col min="9" max="9" width="5.83203125" style="17" customWidth="1"/>
    <col min="10" max="10" width="7.83203125" style="17" customWidth="1"/>
    <col min="11" max="11" width="6.58203125" style="18" customWidth="1"/>
    <col min="12" max="12" width="9.08203125" style="22" customWidth="1"/>
    <col min="13" max="13" width="5.5" style="17" customWidth="1"/>
    <col min="14" max="14" width="7" style="22" customWidth="1"/>
    <col min="15" max="15" width="5.08203125" style="17" customWidth="1"/>
    <col min="16" max="16" width="6.75" style="22" customWidth="1"/>
    <col min="17" max="17" width="5.75" style="17" customWidth="1"/>
    <col min="18" max="18" width="7" style="17" customWidth="1"/>
    <col min="19" max="19" width="5.33203125" style="17" customWidth="1"/>
    <col min="20" max="20" width="6.58203125" style="22" customWidth="1"/>
    <col min="21" max="252" width="8.58203125" style="14"/>
    <col min="253" max="253" width="11" style="14" customWidth="1"/>
    <col min="254" max="254" width="6" style="14" customWidth="1"/>
    <col min="255" max="255" width="10.5" style="14" customWidth="1"/>
    <col min="256" max="256" width="43" style="14" customWidth="1"/>
    <col min="257" max="259" width="8.58203125" style="14"/>
    <col min="260" max="262" width="9.5" style="14" customWidth="1"/>
    <col min="263" max="265" width="9.58203125" style="14" customWidth="1"/>
    <col min="266" max="266" width="10.58203125" style="14" customWidth="1"/>
    <col min="267" max="267" width="14.58203125" style="14" customWidth="1"/>
    <col min="268" max="268" width="8.58203125" style="14"/>
    <col min="269" max="269" width="12.5" style="14" customWidth="1"/>
    <col min="270" max="270" width="8.58203125" style="14"/>
    <col min="271" max="271" width="13.08203125" style="14" customWidth="1"/>
    <col min="272" max="272" width="8.58203125" style="14"/>
    <col min="273" max="273" width="14.25" style="14" customWidth="1"/>
    <col min="274" max="274" width="8.58203125" style="14"/>
    <col min="275" max="275" width="13.08203125" style="14" customWidth="1"/>
    <col min="276" max="276" width="15.08203125" style="14" customWidth="1"/>
    <col min="277" max="508" width="8.58203125" style="14"/>
    <col min="509" max="509" width="11" style="14" customWidth="1"/>
    <col min="510" max="510" width="6" style="14" customWidth="1"/>
    <col min="511" max="511" width="10.5" style="14" customWidth="1"/>
    <col min="512" max="512" width="43" style="14" customWidth="1"/>
    <col min="513" max="515" width="8.58203125" style="14"/>
    <col min="516" max="518" width="9.5" style="14" customWidth="1"/>
    <col min="519" max="521" width="9.58203125" style="14" customWidth="1"/>
    <col min="522" max="522" width="10.58203125" style="14" customWidth="1"/>
    <col min="523" max="523" width="14.58203125" style="14" customWidth="1"/>
    <col min="524" max="524" width="8.58203125" style="14"/>
    <col min="525" max="525" width="12.5" style="14" customWidth="1"/>
    <col min="526" max="526" width="8.58203125" style="14"/>
    <col min="527" max="527" width="13.08203125" style="14" customWidth="1"/>
    <col min="528" max="528" width="8.58203125" style="14"/>
    <col min="529" max="529" width="14.25" style="14" customWidth="1"/>
    <col min="530" max="530" width="8.58203125" style="14"/>
    <col min="531" max="531" width="13.08203125" style="14" customWidth="1"/>
    <col min="532" max="532" width="15.08203125" style="14" customWidth="1"/>
    <col min="533" max="764" width="8.58203125" style="14"/>
    <col min="765" max="765" width="11" style="14" customWidth="1"/>
    <col min="766" max="766" width="6" style="14" customWidth="1"/>
    <col min="767" max="767" width="10.5" style="14" customWidth="1"/>
    <col min="768" max="768" width="43" style="14" customWidth="1"/>
    <col min="769" max="771" width="8.58203125" style="14"/>
    <col min="772" max="774" width="9.5" style="14" customWidth="1"/>
    <col min="775" max="777" width="9.58203125" style="14" customWidth="1"/>
    <col min="778" max="778" width="10.58203125" style="14" customWidth="1"/>
    <col min="779" max="779" width="14.58203125" style="14" customWidth="1"/>
    <col min="780" max="780" width="8.58203125" style="14"/>
    <col min="781" max="781" width="12.5" style="14" customWidth="1"/>
    <col min="782" max="782" width="8.58203125" style="14"/>
    <col min="783" max="783" width="13.08203125" style="14" customWidth="1"/>
    <col min="784" max="784" width="8.58203125" style="14"/>
    <col min="785" max="785" width="14.25" style="14" customWidth="1"/>
    <col min="786" max="786" width="8.58203125" style="14"/>
    <col min="787" max="787" width="13.08203125" style="14" customWidth="1"/>
    <col min="788" max="788" width="15.08203125" style="14" customWidth="1"/>
    <col min="789" max="1020" width="8.58203125" style="14"/>
    <col min="1021" max="1021" width="11" style="14" customWidth="1"/>
    <col min="1022" max="1022" width="6" style="14" customWidth="1"/>
    <col min="1023" max="1023" width="10.5" style="14" customWidth="1"/>
    <col min="1024" max="1024" width="43" style="14" customWidth="1"/>
    <col min="1025" max="1027" width="8.58203125" style="14"/>
    <col min="1028" max="1030" width="9.5" style="14" customWidth="1"/>
    <col min="1031" max="1033" width="9.58203125" style="14" customWidth="1"/>
    <col min="1034" max="1034" width="10.58203125" style="14" customWidth="1"/>
    <col min="1035" max="1035" width="14.58203125" style="14" customWidth="1"/>
    <col min="1036" max="1036" width="8.58203125" style="14"/>
    <col min="1037" max="1037" width="12.5" style="14" customWidth="1"/>
    <col min="1038" max="1038" width="8.58203125" style="14"/>
    <col min="1039" max="1039" width="13.08203125" style="14" customWidth="1"/>
    <col min="1040" max="1040" width="8.58203125" style="14"/>
    <col min="1041" max="1041" width="14.25" style="14" customWidth="1"/>
    <col min="1042" max="1042" width="8.58203125" style="14"/>
    <col min="1043" max="1043" width="13.08203125" style="14" customWidth="1"/>
    <col min="1044" max="1044" width="15.08203125" style="14" customWidth="1"/>
    <col min="1045" max="1276" width="8.58203125" style="14"/>
    <col min="1277" max="1277" width="11" style="14" customWidth="1"/>
    <col min="1278" max="1278" width="6" style="14" customWidth="1"/>
    <col min="1279" max="1279" width="10.5" style="14" customWidth="1"/>
    <col min="1280" max="1280" width="43" style="14" customWidth="1"/>
    <col min="1281" max="1283" width="8.58203125" style="14"/>
    <col min="1284" max="1286" width="9.5" style="14" customWidth="1"/>
    <col min="1287" max="1289" width="9.58203125" style="14" customWidth="1"/>
    <col min="1290" max="1290" width="10.58203125" style="14" customWidth="1"/>
    <col min="1291" max="1291" width="14.58203125" style="14" customWidth="1"/>
    <col min="1292" max="1292" width="8.58203125" style="14"/>
    <col min="1293" max="1293" width="12.5" style="14" customWidth="1"/>
    <col min="1294" max="1294" width="8.58203125" style="14"/>
    <col min="1295" max="1295" width="13.08203125" style="14" customWidth="1"/>
    <col min="1296" max="1296" width="8.58203125" style="14"/>
    <col min="1297" max="1297" width="14.25" style="14" customWidth="1"/>
    <col min="1298" max="1298" width="8.58203125" style="14"/>
    <col min="1299" max="1299" width="13.08203125" style="14" customWidth="1"/>
    <col min="1300" max="1300" width="15.08203125" style="14" customWidth="1"/>
    <col min="1301" max="1532" width="8.58203125" style="14"/>
    <col min="1533" max="1533" width="11" style="14" customWidth="1"/>
    <col min="1534" max="1534" width="6" style="14" customWidth="1"/>
    <col min="1535" max="1535" width="10.5" style="14" customWidth="1"/>
    <col min="1536" max="1536" width="43" style="14" customWidth="1"/>
    <col min="1537" max="1539" width="8.58203125" style="14"/>
    <col min="1540" max="1542" width="9.5" style="14" customWidth="1"/>
    <col min="1543" max="1545" width="9.58203125" style="14" customWidth="1"/>
    <col min="1546" max="1546" width="10.58203125" style="14" customWidth="1"/>
    <col min="1547" max="1547" width="14.58203125" style="14" customWidth="1"/>
    <col min="1548" max="1548" width="8.58203125" style="14"/>
    <col min="1549" max="1549" width="12.5" style="14" customWidth="1"/>
    <col min="1550" max="1550" width="8.58203125" style="14"/>
    <col min="1551" max="1551" width="13.08203125" style="14" customWidth="1"/>
    <col min="1552" max="1552" width="8.58203125" style="14"/>
    <col min="1553" max="1553" width="14.25" style="14" customWidth="1"/>
    <col min="1554" max="1554" width="8.58203125" style="14"/>
    <col min="1555" max="1555" width="13.08203125" style="14" customWidth="1"/>
    <col min="1556" max="1556" width="15.08203125" style="14" customWidth="1"/>
    <col min="1557" max="1788" width="8.58203125" style="14"/>
    <col min="1789" max="1789" width="11" style="14" customWidth="1"/>
    <col min="1790" max="1790" width="6" style="14" customWidth="1"/>
    <col min="1791" max="1791" width="10.5" style="14" customWidth="1"/>
    <col min="1792" max="1792" width="43" style="14" customWidth="1"/>
    <col min="1793" max="1795" width="8.58203125" style="14"/>
    <col min="1796" max="1798" width="9.5" style="14" customWidth="1"/>
    <col min="1799" max="1801" width="9.58203125" style="14" customWidth="1"/>
    <col min="1802" max="1802" width="10.58203125" style="14" customWidth="1"/>
    <col min="1803" max="1803" width="14.58203125" style="14" customWidth="1"/>
    <col min="1804" max="1804" width="8.58203125" style="14"/>
    <col min="1805" max="1805" width="12.5" style="14" customWidth="1"/>
    <col min="1806" max="1806" width="8.58203125" style="14"/>
    <col min="1807" max="1807" width="13.08203125" style="14" customWidth="1"/>
    <col min="1808" max="1808" width="8.58203125" style="14"/>
    <col min="1809" max="1809" width="14.25" style="14" customWidth="1"/>
    <col min="1810" max="1810" width="8.58203125" style="14"/>
    <col min="1811" max="1811" width="13.08203125" style="14" customWidth="1"/>
    <col min="1812" max="1812" width="15.08203125" style="14" customWidth="1"/>
    <col min="1813" max="2044" width="8.58203125" style="14"/>
    <col min="2045" max="2045" width="11" style="14" customWidth="1"/>
    <col min="2046" max="2046" width="6" style="14" customWidth="1"/>
    <col min="2047" max="2047" width="10.5" style="14" customWidth="1"/>
    <col min="2048" max="2048" width="43" style="14" customWidth="1"/>
    <col min="2049" max="2051" width="8.58203125" style="14"/>
    <col min="2052" max="2054" width="9.5" style="14" customWidth="1"/>
    <col min="2055" max="2057" width="9.58203125" style="14" customWidth="1"/>
    <col min="2058" max="2058" width="10.58203125" style="14" customWidth="1"/>
    <col min="2059" max="2059" width="14.58203125" style="14" customWidth="1"/>
    <col min="2060" max="2060" width="8.58203125" style="14"/>
    <col min="2061" max="2061" width="12.5" style="14" customWidth="1"/>
    <col min="2062" max="2062" width="8.58203125" style="14"/>
    <col min="2063" max="2063" width="13.08203125" style="14" customWidth="1"/>
    <col min="2064" max="2064" width="8.58203125" style="14"/>
    <col min="2065" max="2065" width="14.25" style="14" customWidth="1"/>
    <col min="2066" max="2066" width="8.58203125" style="14"/>
    <col min="2067" max="2067" width="13.08203125" style="14" customWidth="1"/>
    <col min="2068" max="2068" width="15.08203125" style="14" customWidth="1"/>
    <col min="2069" max="2300" width="8.58203125" style="14"/>
    <col min="2301" max="2301" width="11" style="14" customWidth="1"/>
    <col min="2302" max="2302" width="6" style="14" customWidth="1"/>
    <col min="2303" max="2303" width="10.5" style="14" customWidth="1"/>
    <col min="2304" max="2304" width="43" style="14" customWidth="1"/>
    <col min="2305" max="2307" width="8.58203125" style="14"/>
    <col min="2308" max="2310" width="9.5" style="14" customWidth="1"/>
    <col min="2311" max="2313" width="9.58203125" style="14" customWidth="1"/>
    <col min="2314" max="2314" width="10.58203125" style="14" customWidth="1"/>
    <col min="2315" max="2315" width="14.58203125" style="14" customWidth="1"/>
    <col min="2316" max="2316" width="8.58203125" style="14"/>
    <col min="2317" max="2317" width="12.5" style="14" customWidth="1"/>
    <col min="2318" max="2318" width="8.58203125" style="14"/>
    <col min="2319" max="2319" width="13.08203125" style="14" customWidth="1"/>
    <col min="2320" max="2320" width="8.58203125" style="14"/>
    <col min="2321" max="2321" width="14.25" style="14" customWidth="1"/>
    <col min="2322" max="2322" width="8.58203125" style="14"/>
    <col min="2323" max="2323" width="13.08203125" style="14" customWidth="1"/>
    <col min="2324" max="2324" width="15.08203125" style="14" customWidth="1"/>
    <col min="2325" max="2556" width="8.58203125" style="14"/>
    <col min="2557" max="2557" width="11" style="14" customWidth="1"/>
    <col min="2558" max="2558" width="6" style="14" customWidth="1"/>
    <col min="2559" max="2559" width="10.5" style="14" customWidth="1"/>
    <col min="2560" max="2560" width="43" style="14" customWidth="1"/>
    <col min="2561" max="2563" width="8.58203125" style="14"/>
    <col min="2564" max="2566" width="9.5" style="14" customWidth="1"/>
    <col min="2567" max="2569" width="9.58203125" style="14" customWidth="1"/>
    <col min="2570" max="2570" width="10.58203125" style="14" customWidth="1"/>
    <col min="2571" max="2571" width="14.58203125" style="14" customWidth="1"/>
    <col min="2572" max="2572" width="8.58203125" style="14"/>
    <col min="2573" max="2573" width="12.5" style="14" customWidth="1"/>
    <col min="2574" max="2574" width="8.58203125" style="14"/>
    <col min="2575" max="2575" width="13.08203125" style="14" customWidth="1"/>
    <col min="2576" max="2576" width="8.58203125" style="14"/>
    <col min="2577" max="2577" width="14.25" style="14" customWidth="1"/>
    <col min="2578" max="2578" width="8.58203125" style="14"/>
    <col min="2579" max="2579" width="13.08203125" style="14" customWidth="1"/>
    <col min="2580" max="2580" width="15.08203125" style="14" customWidth="1"/>
    <col min="2581" max="2812" width="8.58203125" style="14"/>
    <col min="2813" max="2813" width="11" style="14" customWidth="1"/>
    <col min="2814" max="2814" width="6" style="14" customWidth="1"/>
    <col min="2815" max="2815" width="10.5" style="14" customWidth="1"/>
    <col min="2816" max="2816" width="43" style="14" customWidth="1"/>
    <col min="2817" max="2819" width="8.58203125" style="14"/>
    <col min="2820" max="2822" width="9.5" style="14" customWidth="1"/>
    <col min="2823" max="2825" width="9.58203125" style="14" customWidth="1"/>
    <col min="2826" max="2826" width="10.58203125" style="14" customWidth="1"/>
    <col min="2827" max="2827" width="14.58203125" style="14" customWidth="1"/>
    <col min="2828" max="2828" width="8.58203125" style="14"/>
    <col min="2829" max="2829" width="12.5" style="14" customWidth="1"/>
    <col min="2830" max="2830" width="8.58203125" style="14"/>
    <col min="2831" max="2831" width="13.08203125" style="14" customWidth="1"/>
    <col min="2832" max="2832" width="8.58203125" style="14"/>
    <col min="2833" max="2833" width="14.25" style="14" customWidth="1"/>
    <col min="2834" max="2834" width="8.58203125" style="14"/>
    <col min="2835" max="2835" width="13.08203125" style="14" customWidth="1"/>
    <col min="2836" max="2836" width="15.08203125" style="14" customWidth="1"/>
    <col min="2837" max="3068" width="8.58203125" style="14"/>
    <col min="3069" max="3069" width="11" style="14" customWidth="1"/>
    <col min="3070" max="3070" width="6" style="14" customWidth="1"/>
    <col min="3071" max="3071" width="10.5" style="14" customWidth="1"/>
    <col min="3072" max="3072" width="43" style="14" customWidth="1"/>
    <col min="3073" max="3075" width="8.58203125" style="14"/>
    <col min="3076" max="3078" width="9.5" style="14" customWidth="1"/>
    <col min="3079" max="3081" width="9.58203125" style="14" customWidth="1"/>
    <col min="3082" max="3082" width="10.58203125" style="14" customWidth="1"/>
    <col min="3083" max="3083" width="14.58203125" style="14" customWidth="1"/>
    <col min="3084" max="3084" width="8.58203125" style="14"/>
    <col min="3085" max="3085" width="12.5" style="14" customWidth="1"/>
    <col min="3086" max="3086" width="8.58203125" style="14"/>
    <col min="3087" max="3087" width="13.08203125" style="14" customWidth="1"/>
    <col min="3088" max="3088" width="8.58203125" style="14"/>
    <col min="3089" max="3089" width="14.25" style="14" customWidth="1"/>
    <col min="3090" max="3090" width="8.58203125" style="14"/>
    <col min="3091" max="3091" width="13.08203125" style="14" customWidth="1"/>
    <col min="3092" max="3092" width="15.08203125" style="14" customWidth="1"/>
    <col min="3093" max="3324" width="8.58203125" style="14"/>
    <col min="3325" max="3325" width="11" style="14" customWidth="1"/>
    <col min="3326" max="3326" width="6" style="14" customWidth="1"/>
    <col min="3327" max="3327" width="10.5" style="14" customWidth="1"/>
    <col min="3328" max="3328" width="43" style="14" customWidth="1"/>
    <col min="3329" max="3331" width="8.58203125" style="14"/>
    <col min="3332" max="3334" width="9.5" style="14" customWidth="1"/>
    <col min="3335" max="3337" width="9.58203125" style="14" customWidth="1"/>
    <col min="3338" max="3338" width="10.58203125" style="14" customWidth="1"/>
    <col min="3339" max="3339" width="14.58203125" style="14" customWidth="1"/>
    <col min="3340" max="3340" width="8.58203125" style="14"/>
    <col min="3341" max="3341" width="12.5" style="14" customWidth="1"/>
    <col min="3342" max="3342" width="8.58203125" style="14"/>
    <col min="3343" max="3343" width="13.08203125" style="14" customWidth="1"/>
    <col min="3344" max="3344" width="8.58203125" style="14"/>
    <col min="3345" max="3345" width="14.25" style="14" customWidth="1"/>
    <col min="3346" max="3346" width="8.58203125" style="14"/>
    <col min="3347" max="3347" width="13.08203125" style="14" customWidth="1"/>
    <col min="3348" max="3348" width="15.08203125" style="14" customWidth="1"/>
    <col min="3349" max="3580" width="8.58203125" style="14"/>
    <col min="3581" max="3581" width="11" style="14" customWidth="1"/>
    <col min="3582" max="3582" width="6" style="14" customWidth="1"/>
    <col min="3583" max="3583" width="10.5" style="14" customWidth="1"/>
    <col min="3584" max="3584" width="43" style="14" customWidth="1"/>
    <col min="3585" max="3587" width="8.58203125" style="14"/>
    <col min="3588" max="3590" width="9.5" style="14" customWidth="1"/>
    <col min="3591" max="3593" width="9.58203125" style="14" customWidth="1"/>
    <col min="3594" max="3594" width="10.58203125" style="14" customWidth="1"/>
    <col min="3595" max="3595" width="14.58203125" style="14" customWidth="1"/>
    <col min="3596" max="3596" width="8.58203125" style="14"/>
    <col min="3597" max="3597" width="12.5" style="14" customWidth="1"/>
    <col min="3598" max="3598" width="8.58203125" style="14"/>
    <col min="3599" max="3599" width="13.08203125" style="14" customWidth="1"/>
    <col min="3600" max="3600" width="8.58203125" style="14"/>
    <col min="3601" max="3601" width="14.25" style="14" customWidth="1"/>
    <col min="3602" max="3602" width="8.58203125" style="14"/>
    <col min="3603" max="3603" width="13.08203125" style="14" customWidth="1"/>
    <col min="3604" max="3604" width="15.08203125" style="14" customWidth="1"/>
    <col min="3605" max="3836" width="8.58203125" style="14"/>
    <col min="3837" max="3837" width="11" style="14" customWidth="1"/>
    <col min="3838" max="3838" width="6" style="14" customWidth="1"/>
    <col min="3839" max="3839" width="10.5" style="14" customWidth="1"/>
    <col min="3840" max="3840" width="43" style="14" customWidth="1"/>
    <col min="3841" max="3843" width="8.58203125" style="14"/>
    <col min="3844" max="3846" width="9.5" style="14" customWidth="1"/>
    <col min="3847" max="3849" width="9.58203125" style="14" customWidth="1"/>
    <col min="3850" max="3850" width="10.58203125" style="14" customWidth="1"/>
    <col min="3851" max="3851" width="14.58203125" style="14" customWidth="1"/>
    <col min="3852" max="3852" width="8.58203125" style="14"/>
    <col min="3853" max="3853" width="12.5" style="14" customWidth="1"/>
    <col min="3854" max="3854" width="8.58203125" style="14"/>
    <col min="3855" max="3855" width="13.08203125" style="14" customWidth="1"/>
    <col min="3856" max="3856" width="8.58203125" style="14"/>
    <col min="3857" max="3857" width="14.25" style="14" customWidth="1"/>
    <col min="3858" max="3858" width="8.58203125" style="14"/>
    <col min="3859" max="3859" width="13.08203125" style="14" customWidth="1"/>
    <col min="3860" max="3860" width="15.08203125" style="14" customWidth="1"/>
    <col min="3861" max="4092" width="8.58203125" style="14"/>
    <col min="4093" max="4093" width="11" style="14" customWidth="1"/>
    <col min="4094" max="4094" width="6" style="14" customWidth="1"/>
    <col min="4095" max="4095" width="10.5" style="14" customWidth="1"/>
    <col min="4096" max="4096" width="43" style="14" customWidth="1"/>
    <col min="4097" max="4099" width="8.58203125" style="14"/>
    <col min="4100" max="4102" width="9.5" style="14" customWidth="1"/>
    <col min="4103" max="4105" width="9.58203125" style="14" customWidth="1"/>
    <col min="4106" max="4106" width="10.58203125" style="14" customWidth="1"/>
    <col min="4107" max="4107" width="14.58203125" style="14" customWidth="1"/>
    <col min="4108" max="4108" width="8.58203125" style="14"/>
    <col min="4109" max="4109" width="12.5" style="14" customWidth="1"/>
    <col min="4110" max="4110" width="8.58203125" style="14"/>
    <col min="4111" max="4111" width="13.08203125" style="14" customWidth="1"/>
    <col min="4112" max="4112" width="8.58203125" style="14"/>
    <col min="4113" max="4113" width="14.25" style="14" customWidth="1"/>
    <col min="4114" max="4114" width="8.58203125" style="14"/>
    <col min="4115" max="4115" width="13.08203125" style="14" customWidth="1"/>
    <col min="4116" max="4116" width="15.08203125" style="14" customWidth="1"/>
    <col min="4117" max="4348" width="8.58203125" style="14"/>
    <col min="4349" max="4349" width="11" style="14" customWidth="1"/>
    <col min="4350" max="4350" width="6" style="14" customWidth="1"/>
    <col min="4351" max="4351" width="10.5" style="14" customWidth="1"/>
    <col min="4352" max="4352" width="43" style="14" customWidth="1"/>
    <col min="4353" max="4355" width="8.58203125" style="14"/>
    <col min="4356" max="4358" width="9.5" style="14" customWidth="1"/>
    <col min="4359" max="4361" width="9.58203125" style="14" customWidth="1"/>
    <col min="4362" max="4362" width="10.58203125" style="14" customWidth="1"/>
    <col min="4363" max="4363" width="14.58203125" style="14" customWidth="1"/>
    <col min="4364" max="4364" width="8.58203125" style="14"/>
    <col min="4365" max="4365" width="12.5" style="14" customWidth="1"/>
    <col min="4366" max="4366" width="8.58203125" style="14"/>
    <col min="4367" max="4367" width="13.08203125" style="14" customWidth="1"/>
    <col min="4368" max="4368" width="8.58203125" style="14"/>
    <col min="4369" max="4369" width="14.25" style="14" customWidth="1"/>
    <col min="4370" max="4370" width="8.58203125" style="14"/>
    <col min="4371" max="4371" width="13.08203125" style="14" customWidth="1"/>
    <col min="4372" max="4372" width="15.08203125" style="14" customWidth="1"/>
    <col min="4373" max="4604" width="8.58203125" style="14"/>
    <col min="4605" max="4605" width="11" style="14" customWidth="1"/>
    <col min="4606" max="4606" width="6" style="14" customWidth="1"/>
    <col min="4607" max="4607" width="10.5" style="14" customWidth="1"/>
    <col min="4608" max="4608" width="43" style="14" customWidth="1"/>
    <col min="4609" max="4611" width="8.58203125" style="14"/>
    <col min="4612" max="4614" width="9.5" style="14" customWidth="1"/>
    <col min="4615" max="4617" width="9.58203125" style="14" customWidth="1"/>
    <col min="4618" max="4618" width="10.58203125" style="14" customWidth="1"/>
    <col min="4619" max="4619" width="14.58203125" style="14" customWidth="1"/>
    <col min="4620" max="4620" width="8.58203125" style="14"/>
    <col min="4621" max="4621" width="12.5" style="14" customWidth="1"/>
    <col min="4622" max="4622" width="8.58203125" style="14"/>
    <col min="4623" max="4623" width="13.08203125" style="14" customWidth="1"/>
    <col min="4624" max="4624" width="8.58203125" style="14"/>
    <col min="4625" max="4625" width="14.25" style="14" customWidth="1"/>
    <col min="4626" max="4626" width="8.58203125" style="14"/>
    <col min="4627" max="4627" width="13.08203125" style="14" customWidth="1"/>
    <col min="4628" max="4628" width="15.08203125" style="14" customWidth="1"/>
    <col min="4629" max="4860" width="8.58203125" style="14"/>
    <col min="4861" max="4861" width="11" style="14" customWidth="1"/>
    <col min="4862" max="4862" width="6" style="14" customWidth="1"/>
    <col min="4863" max="4863" width="10.5" style="14" customWidth="1"/>
    <col min="4864" max="4864" width="43" style="14" customWidth="1"/>
    <col min="4865" max="4867" width="8.58203125" style="14"/>
    <col min="4868" max="4870" width="9.5" style="14" customWidth="1"/>
    <col min="4871" max="4873" width="9.58203125" style="14" customWidth="1"/>
    <col min="4874" max="4874" width="10.58203125" style="14" customWidth="1"/>
    <col min="4875" max="4875" width="14.58203125" style="14" customWidth="1"/>
    <col min="4876" max="4876" width="8.58203125" style="14"/>
    <col min="4877" max="4877" width="12.5" style="14" customWidth="1"/>
    <col min="4878" max="4878" width="8.58203125" style="14"/>
    <col min="4879" max="4879" width="13.08203125" style="14" customWidth="1"/>
    <col min="4880" max="4880" width="8.58203125" style="14"/>
    <col min="4881" max="4881" width="14.25" style="14" customWidth="1"/>
    <col min="4882" max="4882" width="8.58203125" style="14"/>
    <col min="4883" max="4883" width="13.08203125" style="14" customWidth="1"/>
    <col min="4884" max="4884" width="15.08203125" style="14" customWidth="1"/>
    <col min="4885" max="5116" width="8.58203125" style="14"/>
    <col min="5117" max="5117" width="11" style="14" customWidth="1"/>
    <col min="5118" max="5118" width="6" style="14" customWidth="1"/>
    <col min="5119" max="5119" width="10.5" style="14" customWidth="1"/>
    <col min="5120" max="5120" width="43" style="14" customWidth="1"/>
    <col min="5121" max="5123" width="8.58203125" style="14"/>
    <col min="5124" max="5126" width="9.5" style="14" customWidth="1"/>
    <col min="5127" max="5129" width="9.58203125" style="14" customWidth="1"/>
    <col min="5130" max="5130" width="10.58203125" style="14" customWidth="1"/>
    <col min="5131" max="5131" width="14.58203125" style="14" customWidth="1"/>
    <col min="5132" max="5132" width="8.58203125" style="14"/>
    <col min="5133" max="5133" width="12.5" style="14" customWidth="1"/>
    <col min="5134" max="5134" width="8.58203125" style="14"/>
    <col min="5135" max="5135" width="13.08203125" style="14" customWidth="1"/>
    <col min="5136" max="5136" width="8.58203125" style="14"/>
    <col min="5137" max="5137" width="14.25" style="14" customWidth="1"/>
    <col min="5138" max="5138" width="8.58203125" style="14"/>
    <col min="5139" max="5139" width="13.08203125" style="14" customWidth="1"/>
    <col min="5140" max="5140" width="15.08203125" style="14" customWidth="1"/>
    <col min="5141" max="5372" width="8.58203125" style="14"/>
    <col min="5373" max="5373" width="11" style="14" customWidth="1"/>
    <col min="5374" max="5374" width="6" style="14" customWidth="1"/>
    <col min="5375" max="5375" width="10.5" style="14" customWidth="1"/>
    <col min="5376" max="5376" width="43" style="14" customWidth="1"/>
    <col min="5377" max="5379" width="8.58203125" style="14"/>
    <col min="5380" max="5382" width="9.5" style="14" customWidth="1"/>
    <col min="5383" max="5385" width="9.58203125" style="14" customWidth="1"/>
    <col min="5386" max="5386" width="10.58203125" style="14" customWidth="1"/>
    <col min="5387" max="5387" width="14.58203125" style="14" customWidth="1"/>
    <col min="5388" max="5388" width="8.58203125" style="14"/>
    <col min="5389" max="5389" width="12.5" style="14" customWidth="1"/>
    <col min="5390" max="5390" width="8.58203125" style="14"/>
    <col min="5391" max="5391" width="13.08203125" style="14" customWidth="1"/>
    <col min="5392" max="5392" width="8.58203125" style="14"/>
    <col min="5393" max="5393" width="14.25" style="14" customWidth="1"/>
    <col min="5394" max="5394" width="8.58203125" style="14"/>
    <col min="5395" max="5395" width="13.08203125" style="14" customWidth="1"/>
    <col min="5396" max="5396" width="15.08203125" style="14" customWidth="1"/>
    <col min="5397" max="5628" width="8.58203125" style="14"/>
    <col min="5629" max="5629" width="11" style="14" customWidth="1"/>
    <col min="5630" max="5630" width="6" style="14" customWidth="1"/>
    <col min="5631" max="5631" width="10.5" style="14" customWidth="1"/>
    <col min="5632" max="5632" width="43" style="14" customWidth="1"/>
    <col min="5633" max="5635" width="8.58203125" style="14"/>
    <col min="5636" max="5638" width="9.5" style="14" customWidth="1"/>
    <col min="5639" max="5641" width="9.58203125" style="14" customWidth="1"/>
    <col min="5642" max="5642" width="10.58203125" style="14" customWidth="1"/>
    <col min="5643" max="5643" width="14.58203125" style="14" customWidth="1"/>
    <col min="5644" max="5644" width="8.58203125" style="14"/>
    <col min="5645" max="5645" width="12.5" style="14" customWidth="1"/>
    <col min="5646" max="5646" width="8.58203125" style="14"/>
    <col min="5647" max="5647" width="13.08203125" style="14" customWidth="1"/>
    <col min="5648" max="5648" width="8.58203125" style="14"/>
    <col min="5649" max="5649" width="14.25" style="14" customWidth="1"/>
    <col min="5650" max="5650" width="8.58203125" style="14"/>
    <col min="5651" max="5651" width="13.08203125" style="14" customWidth="1"/>
    <col min="5652" max="5652" width="15.08203125" style="14" customWidth="1"/>
    <col min="5653" max="5884" width="8.58203125" style="14"/>
    <col min="5885" max="5885" width="11" style="14" customWidth="1"/>
    <col min="5886" max="5886" width="6" style="14" customWidth="1"/>
    <col min="5887" max="5887" width="10.5" style="14" customWidth="1"/>
    <col min="5888" max="5888" width="43" style="14" customWidth="1"/>
    <col min="5889" max="5891" width="8.58203125" style="14"/>
    <col min="5892" max="5894" width="9.5" style="14" customWidth="1"/>
    <col min="5895" max="5897" width="9.58203125" style="14" customWidth="1"/>
    <col min="5898" max="5898" width="10.58203125" style="14" customWidth="1"/>
    <col min="5899" max="5899" width="14.58203125" style="14" customWidth="1"/>
    <col min="5900" max="5900" width="8.58203125" style="14"/>
    <col min="5901" max="5901" width="12.5" style="14" customWidth="1"/>
    <col min="5902" max="5902" width="8.58203125" style="14"/>
    <col min="5903" max="5903" width="13.08203125" style="14" customWidth="1"/>
    <col min="5904" max="5904" width="8.58203125" style="14"/>
    <col min="5905" max="5905" width="14.25" style="14" customWidth="1"/>
    <col min="5906" max="5906" width="8.58203125" style="14"/>
    <col min="5907" max="5907" width="13.08203125" style="14" customWidth="1"/>
    <col min="5908" max="5908" width="15.08203125" style="14" customWidth="1"/>
    <col min="5909" max="6140" width="8.58203125" style="14"/>
    <col min="6141" max="6141" width="11" style="14" customWidth="1"/>
    <col min="6142" max="6142" width="6" style="14" customWidth="1"/>
    <col min="6143" max="6143" width="10.5" style="14" customWidth="1"/>
    <col min="6144" max="6144" width="43" style="14" customWidth="1"/>
    <col min="6145" max="6147" width="8.58203125" style="14"/>
    <col min="6148" max="6150" width="9.5" style="14" customWidth="1"/>
    <col min="6151" max="6153" width="9.58203125" style="14" customWidth="1"/>
    <col min="6154" max="6154" width="10.58203125" style="14" customWidth="1"/>
    <col min="6155" max="6155" width="14.58203125" style="14" customWidth="1"/>
    <col min="6156" max="6156" width="8.58203125" style="14"/>
    <col min="6157" max="6157" width="12.5" style="14" customWidth="1"/>
    <col min="6158" max="6158" width="8.58203125" style="14"/>
    <col min="6159" max="6159" width="13.08203125" style="14" customWidth="1"/>
    <col min="6160" max="6160" width="8.58203125" style="14"/>
    <col min="6161" max="6161" width="14.25" style="14" customWidth="1"/>
    <col min="6162" max="6162" width="8.58203125" style="14"/>
    <col min="6163" max="6163" width="13.08203125" style="14" customWidth="1"/>
    <col min="6164" max="6164" width="15.08203125" style="14" customWidth="1"/>
    <col min="6165" max="6396" width="8.58203125" style="14"/>
    <col min="6397" max="6397" width="11" style="14" customWidth="1"/>
    <col min="6398" max="6398" width="6" style="14" customWidth="1"/>
    <col min="6399" max="6399" width="10.5" style="14" customWidth="1"/>
    <col min="6400" max="6400" width="43" style="14" customWidth="1"/>
    <col min="6401" max="6403" width="8.58203125" style="14"/>
    <col min="6404" max="6406" width="9.5" style="14" customWidth="1"/>
    <col min="6407" max="6409" width="9.58203125" style="14" customWidth="1"/>
    <col min="6410" max="6410" width="10.58203125" style="14" customWidth="1"/>
    <col min="6411" max="6411" width="14.58203125" style="14" customWidth="1"/>
    <col min="6412" max="6412" width="8.58203125" style="14"/>
    <col min="6413" max="6413" width="12.5" style="14" customWidth="1"/>
    <col min="6414" max="6414" width="8.58203125" style="14"/>
    <col min="6415" max="6415" width="13.08203125" style="14" customWidth="1"/>
    <col min="6416" max="6416" width="8.58203125" style="14"/>
    <col min="6417" max="6417" width="14.25" style="14" customWidth="1"/>
    <col min="6418" max="6418" width="8.58203125" style="14"/>
    <col min="6419" max="6419" width="13.08203125" style="14" customWidth="1"/>
    <col min="6420" max="6420" width="15.08203125" style="14" customWidth="1"/>
    <col min="6421" max="6652" width="8.58203125" style="14"/>
    <col min="6653" max="6653" width="11" style="14" customWidth="1"/>
    <col min="6654" max="6654" width="6" style="14" customWidth="1"/>
    <col min="6655" max="6655" width="10.5" style="14" customWidth="1"/>
    <col min="6656" max="6656" width="43" style="14" customWidth="1"/>
    <col min="6657" max="6659" width="8.58203125" style="14"/>
    <col min="6660" max="6662" width="9.5" style="14" customWidth="1"/>
    <col min="6663" max="6665" width="9.58203125" style="14" customWidth="1"/>
    <col min="6666" max="6666" width="10.58203125" style="14" customWidth="1"/>
    <col min="6667" max="6667" width="14.58203125" style="14" customWidth="1"/>
    <col min="6668" max="6668" width="8.58203125" style="14"/>
    <col min="6669" max="6669" width="12.5" style="14" customWidth="1"/>
    <col min="6670" max="6670" width="8.58203125" style="14"/>
    <col min="6671" max="6671" width="13.08203125" style="14" customWidth="1"/>
    <col min="6672" max="6672" width="8.58203125" style="14"/>
    <col min="6673" max="6673" width="14.25" style="14" customWidth="1"/>
    <col min="6674" max="6674" width="8.58203125" style="14"/>
    <col min="6675" max="6675" width="13.08203125" style="14" customWidth="1"/>
    <col min="6676" max="6676" width="15.08203125" style="14" customWidth="1"/>
    <col min="6677" max="6908" width="8.58203125" style="14"/>
    <col min="6909" max="6909" width="11" style="14" customWidth="1"/>
    <col min="6910" max="6910" width="6" style="14" customWidth="1"/>
    <col min="6911" max="6911" width="10.5" style="14" customWidth="1"/>
    <col min="6912" max="6912" width="43" style="14" customWidth="1"/>
    <col min="6913" max="6915" width="8.58203125" style="14"/>
    <col min="6916" max="6918" width="9.5" style="14" customWidth="1"/>
    <col min="6919" max="6921" width="9.58203125" style="14" customWidth="1"/>
    <col min="6922" max="6922" width="10.58203125" style="14" customWidth="1"/>
    <col min="6923" max="6923" width="14.58203125" style="14" customWidth="1"/>
    <col min="6924" max="6924" width="8.58203125" style="14"/>
    <col min="6925" max="6925" width="12.5" style="14" customWidth="1"/>
    <col min="6926" max="6926" width="8.58203125" style="14"/>
    <col min="6927" max="6927" width="13.08203125" style="14" customWidth="1"/>
    <col min="6928" max="6928" width="8.58203125" style="14"/>
    <col min="6929" max="6929" width="14.25" style="14" customWidth="1"/>
    <col min="6930" max="6930" width="8.58203125" style="14"/>
    <col min="6931" max="6931" width="13.08203125" style="14" customWidth="1"/>
    <col min="6932" max="6932" width="15.08203125" style="14" customWidth="1"/>
    <col min="6933" max="7164" width="8.58203125" style="14"/>
    <col min="7165" max="7165" width="11" style="14" customWidth="1"/>
    <col min="7166" max="7166" width="6" style="14" customWidth="1"/>
    <col min="7167" max="7167" width="10.5" style="14" customWidth="1"/>
    <col min="7168" max="7168" width="43" style="14" customWidth="1"/>
    <col min="7169" max="7171" width="8.58203125" style="14"/>
    <col min="7172" max="7174" width="9.5" style="14" customWidth="1"/>
    <col min="7175" max="7177" width="9.58203125" style="14" customWidth="1"/>
    <col min="7178" max="7178" width="10.58203125" style="14" customWidth="1"/>
    <col min="7179" max="7179" width="14.58203125" style="14" customWidth="1"/>
    <col min="7180" max="7180" width="8.58203125" style="14"/>
    <col min="7181" max="7181" width="12.5" style="14" customWidth="1"/>
    <col min="7182" max="7182" width="8.58203125" style="14"/>
    <col min="7183" max="7183" width="13.08203125" style="14" customWidth="1"/>
    <col min="7184" max="7184" width="8.58203125" style="14"/>
    <col min="7185" max="7185" width="14.25" style="14" customWidth="1"/>
    <col min="7186" max="7186" width="8.58203125" style="14"/>
    <col min="7187" max="7187" width="13.08203125" style="14" customWidth="1"/>
    <col min="7188" max="7188" width="15.08203125" style="14" customWidth="1"/>
    <col min="7189" max="7420" width="8.58203125" style="14"/>
    <col min="7421" max="7421" width="11" style="14" customWidth="1"/>
    <col min="7422" max="7422" width="6" style="14" customWidth="1"/>
    <col min="7423" max="7423" width="10.5" style="14" customWidth="1"/>
    <col min="7424" max="7424" width="43" style="14" customWidth="1"/>
    <col min="7425" max="7427" width="8.58203125" style="14"/>
    <col min="7428" max="7430" width="9.5" style="14" customWidth="1"/>
    <col min="7431" max="7433" width="9.58203125" style="14" customWidth="1"/>
    <col min="7434" max="7434" width="10.58203125" style="14" customWidth="1"/>
    <col min="7435" max="7435" width="14.58203125" style="14" customWidth="1"/>
    <col min="7436" max="7436" width="8.58203125" style="14"/>
    <col min="7437" max="7437" width="12.5" style="14" customWidth="1"/>
    <col min="7438" max="7438" width="8.58203125" style="14"/>
    <col min="7439" max="7439" width="13.08203125" style="14" customWidth="1"/>
    <col min="7440" max="7440" width="8.58203125" style="14"/>
    <col min="7441" max="7441" width="14.25" style="14" customWidth="1"/>
    <col min="7442" max="7442" width="8.58203125" style="14"/>
    <col min="7443" max="7443" width="13.08203125" style="14" customWidth="1"/>
    <col min="7444" max="7444" width="15.08203125" style="14" customWidth="1"/>
    <col min="7445" max="7676" width="8.58203125" style="14"/>
    <col min="7677" max="7677" width="11" style="14" customWidth="1"/>
    <col min="7678" max="7678" width="6" style="14" customWidth="1"/>
    <col min="7679" max="7679" width="10.5" style="14" customWidth="1"/>
    <col min="7680" max="7680" width="43" style="14" customWidth="1"/>
    <col min="7681" max="7683" width="8.58203125" style="14"/>
    <col min="7684" max="7686" width="9.5" style="14" customWidth="1"/>
    <col min="7687" max="7689" width="9.58203125" style="14" customWidth="1"/>
    <col min="7690" max="7690" width="10.58203125" style="14" customWidth="1"/>
    <col min="7691" max="7691" width="14.58203125" style="14" customWidth="1"/>
    <col min="7692" max="7692" width="8.58203125" style="14"/>
    <col min="7693" max="7693" width="12.5" style="14" customWidth="1"/>
    <col min="7694" max="7694" width="8.58203125" style="14"/>
    <col min="7695" max="7695" width="13.08203125" style="14" customWidth="1"/>
    <col min="7696" max="7696" width="8.58203125" style="14"/>
    <col min="7697" max="7697" width="14.25" style="14" customWidth="1"/>
    <col min="7698" max="7698" width="8.58203125" style="14"/>
    <col min="7699" max="7699" width="13.08203125" style="14" customWidth="1"/>
    <col min="7700" max="7700" width="15.08203125" style="14" customWidth="1"/>
    <col min="7701" max="7932" width="8.58203125" style="14"/>
    <col min="7933" max="7933" width="11" style="14" customWidth="1"/>
    <col min="7934" max="7934" width="6" style="14" customWidth="1"/>
    <col min="7935" max="7935" width="10.5" style="14" customWidth="1"/>
    <col min="7936" max="7936" width="43" style="14" customWidth="1"/>
    <col min="7937" max="7939" width="8.58203125" style="14"/>
    <col min="7940" max="7942" width="9.5" style="14" customWidth="1"/>
    <col min="7943" max="7945" width="9.58203125" style="14" customWidth="1"/>
    <col min="7946" max="7946" width="10.58203125" style="14" customWidth="1"/>
    <col min="7947" max="7947" width="14.58203125" style="14" customWidth="1"/>
    <col min="7948" max="7948" width="8.58203125" style="14"/>
    <col min="7949" max="7949" width="12.5" style="14" customWidth="1"/>
    <col min="7950" max="7950" width="8.58203125" style="14"/>
    <col min="7951" max="7951" width="13.08203125" style="14" customWidth="1"/>
    <col min="7952" max="7952" width="8.58203125" style="14"/>
    <col min="7953" max="7953" width="14.25" style="14" customWidth="1"/>
    <col min="7954" max="7954" width="8.58203125" style="14"/>
    <col min="7955" max="7955" width="13.08203125" style="14" customWidth="1"/>
    <col min="7956" max="7956" width="15.08203125" style="14" customWidth="1"/>
    <col min="7957" max="8188" width="8.58203125" style="14"/>
    <col min="8189" max="8189" width="11" style="14" customWidth="1"/>
    <col min="8190" max="8190" width="6" style="14" customWidth="1"/>
    <col min="8191" max="8191" width="10.5" style="14" customWidth="1"/>
    <col min="8192" max="8192" width="43" style="14" customWidth="1"/>
    <col min="8193" max="8195" width="8.58203125" style="14"/>
    <col min="8196" max="8198" width="9.5" style="14" customWidth="1"/>
    <col min="8199" max="8201" width="9.58203125" style="14" customWidth="1"/>
    <col min="8202" max="8202" width="10.58203125" style="14" customWidth="1"/>
    <col min="8203" max="8203" width="14.58203125" style="14" customWidth="1"/>
    <col min="8204" max="8204" width="8.58203125" style="14"/>
    <col min="8205" max="8205" width="12.5" style="14" customWidth="1"/>
    <col min="8206" max="8206" width="8.58203125" style="14"/>
    <col min="8207" max="8207" width="13.08203125" style="14" customWidth="1"/>
    <col min="8208" max="8208" width="8.58203125" style="14"/>
    <col min="8209" max="8209" width="14.25" style="14" customWidth="1"/>
    <col min="8210" max="8210" width="8.58203125" style="14"/>
    <col min="8211" max="8211" width="13.08203125" style="14" customWidth="1"/>
    <col min="8212" max="8212" width="15.08203125" style="14" customWidth="1"/>
    <col min="8213" max="8444" width="8.58203125" style="14"/>
    <col min="8445" max="8445" width="11" style="14" customWidth="1"/>
    <col min="8446" max="8446" width="6" style="14" customWidth="1"/>
    <col min="8447" max="8447" width="10.5" style="14" customWidth="1"/>
    <col min="8448" max="8448" width="43" style="14" customWidth="1"/>
    <col min="8449" max="8451" width="8.58203125" style="14"/>
    <col min="8452" max="8454" width="9.5" style="14" customWidth="1"/>
    <col min="8455" max="8457" width="9.58203125" style="14" customWidth="1"/>
    <col min="8458" max="8458" width="10.58203125" style="14" customWidth="1"/>
    <col min="8459" max="8459" width="14.58203125" style="14" customWidth="1"/>
    <col min="8460" max="8460" width="8.58203125" style="14"/>
    <col min="8461" max="8461" width="12.5" style="14" customWidth="1"/>
    <col min="8462" max="8462" width="8.58203125" style="14"/>
    <col min="8463" max="8463" width="13.08203125" style="14" customWidth="1"/>
    <col min="8464" max="8464" width="8.58203125" style="14"/>
    <col min="8465" max="8465" width="14.25" style="14" customWidth="1"/>
    <col min="8466" max="8466" width="8.58203125" style="14"/>
    <col min="8467" max="8467" width="13.08203125" style="14" customWidth="1"/>
    <col min="8468" max="8468" width="15.08203125" style="14" customWidth="1"/>
    <col min="8469" max="8700" width="8.58203125" style="14"/>
    <col min="8701" max="8701" width="11" style="14" customWidth="1"/>
    <col min="8702" max="8702" width="6" style="14" customWidth="1"/>
    <col min="8703" max="8703" width="10.5" style="14" customWidth="1"/>
    <col min="8704" max="8704" width="43" style="14" customWidth="1"/>
    <col min="8705" max="8707" width="8.58203125" style="14"/>
    <col min="8708" max="8710" width="9.5" style="14" customWidth="1"/>
    <col min="8711" max="8713" width="9.58203125" style="14" customWidth="1"/>
    <col min="8714" max="8714" width="10.58203125" style="14" customWidth="1"/>
    <col min="8715" max="8715" width="14.58203125" style="14" customWidth="1"/>
    <col min="8716" max="8716" width="8.58203125" style="14"/>
    <col min="8717" max="8717" width="12.5" style="14" customWidth="1"/>
    <col min="8718" max="8718" width="8.58203125" style="14"/>
    <col min="8719" max="8719" width="13.08203125" style="14" customWidth="1"/>
    <col min="8720" max="8720" width="8.58203125" style="14"/>
    <col min="8721" max="8721" width="14.25" style="14" customWidth="1"/>
    <col min="8722" max="8722" width="8.58203125" style="14"/>
    <col min="8723" max="8723" width="13.08203125" style="14" customWidth="1"/>
    <col min="8724" max="8724" width="15.08203125" style="14" customWidth="1"/>
    <col min="8725" max="8956" width="8.58203125" style="14"/>
    <col min="8957" max="8957" width="11" style="14" customWidth="1"/>
    <col min="8958" max="8958" width="6" style="14" customWidth="1"/>
    <col min="8959" max="8959" width="10.5" style="14" customWidth="1"/>
    <col min="8960" max="8960" width="43" style="14" customWidth="1"/>
    <col min="8961" max="8963" width="8.58203125" style="14"/>
    <col min="8964" max="8966" width="9.5" style="14" customWidth="1"/>
    <col min="8967" max="8969" width="9.58203125" style="14" customWidth="1"/>
    <col min="8970" max="8970" width="10.58203125" style="14" customWidth="1"/>
    <col min="8971" max="8971" width="14.58203125" style="14" customWidth="1"/>
    <col min="8972" max="8972" width="8.58203125" style="14"/>
    <col min="8973" max="8973" width="12.5" style="14" customWidth="1"/>
    <col min="8974" max="8974" width="8.58203125" style="14"/>
    <col min="8975" max="8975" width="13.08203125" style="14" customWidth="1"/>
    <col min="8976" max="8976" width="8.58203125" style="14"/>
    <col min="8977" max="8977" width="14.25" style="14" customWidth="1"/>
    <col min="8978" max="8978" width="8.58203125" style="14"/>
    <col min="8979" max="8979" width="13.08203125" style="14" customWidth="1"/>
    <col min="8980" max="8980" width="15.08203125" style="14" customWidth="1"/>
    <col min="8981" max="9212" width="8.58203125" style="14"/>
    <col min="9213" max="9213" width="11" style="14" customWidth="1"/>
    <col min="9214" max="9214" width="6" style="14" customWidth="1"/>
    <col min="9215" max="9215" width="10.5" style="14" customWidth="1"/>
    <col min="9216" max="9216" width="43" style="14" customWidth="1"/>
    <col min="9217" max="9219" width="8.58203125" style="14"/>
    <col min="9220" max="9222" width="9.5" style="14" customWidth="1"/>
    <col min="9223" max="9225" width="9.58203125" style="14" customWidth="1"/>
    <col min="9226" max="9226" width="10.58203125" style="14" customWidth="1"/>
    <col min="9227" max="9227" width="14.58203125" style="14" customWidth="1"/>
    <col min="9228" max="9228" width="8.58203125" style="14"/>
    <col min="9229" max="9229" width="12.5" style="14" customWidth="1"/>
    <col min="9230" max="9230" width="8.58203125" style="14"/>
    <col min="9231" max="9231" width="13.08203125" style="14" customWidth="1"/>
    <col min="9232" max="9232" width="8.58203125" style="14"/>
    <col min="9233" max="9233" width="14.25" style="14" customWidth="1"/>
    <col min="9234" max="9234" width="8.58203125" style="14"/>
    <col min="9235" max="9235" width="13.08203125" style="14" customWidth="1"/>
    <col min="9236" max="9236" width="15.08203125" style="14" customWidth="1"/>
    <col min="9237" max="9468" width="8.58203125" style="14"/>
    <col min="9469" max="9469" width="11" style="14" customWidth="1"/>
    <col min="9470" max="9470" width="6" style="14" customWidth="1"/>
    <col min="9471" max="9471" width="10.5" style="14" customWidth="1"/>
    <col min="9472" max="9472" width="43" style="14" customWidth="1"/>
    <col min="9473" max="9475" width="8.58203125" style="14"/>
    <col min="9476" max="9478" width="9.5" style="14" customWidth="1"/>
    <col min="9479" max="9481" width="9.58203125" style="14" customWidth="1"/>
    <col min="9482" max="9482" width="10.58203125" style="14" customWidth="1"/>
    <col min="9483" max="9483" width="14.58203125" style="14" customWidth="1"/>
    <col min="9484" max="9484" width="8.58203125" style="14"/>
    <col min="9485" max="9485" width="12.5" style="14" customWidth="1"/>
    <col min="9486" max="9486" width="8.58203125" style="14"/>
    <col min="9487" max="9487" width="13.08203125" style="14" customWidth="1"/>
    <col min="9488" max="9488" width="8.58203125" style="14"/>
    <col min="9489" max="9489" width="14.25" style="14" customWidth="1"/>
    <col min="9490" max="9490" width="8.58203125" style="14"/>
    <col min="9491" max="9491" width="13.08203125" style="14" customWidth="1"/>
    <col min="9492" max="9492" width="15.08203125" style="14" customWidth="1"/>
    <col min="9493" max="9724" width="8.58203125" style="14"/>
    <col min="9725" max="9725" width="11" style="14" customWidth="1"/>
    <col min="9726" max="9726" width="6" style="14" customWidth="1"/>
    <col min="9727" max="9727" width="10.5" style="14" customWidth="1"/>
    <col min="9728" max="9728" width="43" style="14" customWidth="1"/>
    <col min="9729" max="9731" width="8.58203125" style="14"/>
    <col min="9732" max="9734" width="9.5" style="14" customWidth="1"/>
    <col min="9735" max="9737" width="9.58203125" style="14" customWidth="1"/>
    <col min="9738" max="9738" width="10.58203125" style="14" customWidth="1"/>
    <col min="9739" max="9739" width="14.58203125" style="14" customWidth="1"/>
    <col min="9740" max="9740" width="8.58203125" style="14"/>
    <col min="9741" max="9741" width="12.5" style="14" customWidth="1"/>
    <col min="9742" max="9742" width="8.58203125" style="14"/>
    <col min="9743" max="9743" width="13.08203125" style="14" customWidth="1"/>
    <col min="9744" max="9744" width="8.58203125" style="14"/>
    <col min="9745" max="9745" width="14.25" style="14" customWidth="1"/>
    <col min="9746" max="9746" width="8.58203125" style="14"/>
    <col min="9747" max="9747" width="13.08203125" style="14" customWidth="1"/>
    <col min="9748" max="9748" width="15.08203125" style="14" customWidth="1"/>
    <col min="9749" max="9980" width="8.58203125" style="14"/>
    <col min="9981" max="9981" width="11" style="14" customWidth="1"/>
    <col min="9982" max="9982" width="6" style="14" customWidth="1"/>
    <col min="9983" max="9983" width="10.5" style="14" customWidth="1"/>
    <col min="9984" max="9984" width="43" style="14" customWidth="1"/>
    <col min="9985" max="9987" width="8.58203125" style="14"/>
    <col min="9988" max="9990" width="9.5" style="14" customWidth="1"/>
    <col min="9991" max="9993" width="9.58203125" style="14" customWidth="1"/>
    <col min="9994" max="9994" width="10.58203125" style="14" customWidth="1"/>
    <col min="9995" max="9995" width="14.58203125" style="14" customWidth="1"/>
    <col min="9996" max="9996" width="8.58203125" style="14"/>
    <col min="9997" max="9997" width="12.5" style="14" customWidth="1"/>
    <col min="9998" max="9998" width="8.58203125" style="14"/>
    <col min="9999" max="9999" width="13.08203125" style="14" customWidth="1"/>
    <col min="10000" max="10000" width="8.58203125" style="14"/>
    <col min="10001" max="10001" width="14.25" style="14" customWidth="1"/>
    <col min="10002" max="10002" width="8.58203125" style="14"/>
    <col min="10003" max="10003" width="13.08203125" style="14" customWidth="1"/>
    <col min="10004" max="10004" width="15.08203125" style="14" customWidth="1"/>
    <col min="10005" max="10236" width="8.58203125" style="14"/>
    <col min="10237" max="10237" width="11" style="14" customWidth="1"/>
    <col min="10238" max="10238" width="6" style="14" customWidth="1"/>
    <col min="10239" max="10239" width="10.5" style="14" customWidth="1"/>
    <col min="10240" max="10240" width="43" style="14" customWidth="1"/>
    <col min="10241" max="10243" width="8.58203125" style="14"/>
    <col min="10244" max="10246" width="9.5" style="14" customWidth="1"/>
    <col min="10247" max="10249" width="9.58203125" style="14" customWidth="1"/>
    <col min="10250" max="10250" width="10.58203125" style="14" customWidth="1"/>
    <col min="10251" max="10251" width="14.58203125" style="14" customWidth="1"/>
    <col min="10252" max="10252" width="8.58203125" style="14"/>
    <col min="10253" max="10253" width="12.5" style="14" customWidth="1"/>
    <col min="10254" max="10254" width="8.58203125" style="14"/>
    <col min="10255" max="10255" width="13.08203125" style="14" customWidth="1"/>
    <col min="10256" max="10256" width="8.58203125" style="14"/>
    <col min="10257" max="10257" width="14.25" style="14" customWidth="1"/>
    <col min="10258" max="10258" width="8.58203125" style="14"/>
    <col min="10259" max="10259" width="13.08203125" style="14" customWidth="1"/>
    <col min="10260" max="10260" width="15.08203125" style="14" customWidth="1"/>
    <col min="10261" max="10492" width="8.58203125" style="14"/>
    <col min="10493" max="10493" width="11" style="14" customWidth="1"/>
    <col min="10494" max="10494" width="6" style="14" customWidth="1"/>
    <col min="10495" max="10495" width="10.5" style="14" customWidth="1"/>
    <col min="10496" max="10496" width="43" style="14" customWidth="1"/>
    <col min="10497" max="10499" width="8.58203125" style="14"/>
    <col min="10500" max="10502" width="9.5" style="14" customWidth="1"/>
    <col min="10503" max="10505" width="9.58203125" style="14" customWidth="1"/>
    <col min="10506" max="10506" width="10.58203125" style="14" customWidth="1"/>
    <col min="10507" max="10507" width="14.58203125" style="14" customWidth="1"/>
    <col min="10508" max="10508" width="8.58203125" style="14"/>
    <col min="10509" max="10509" width="12.5" style="14" customWidth="1"/>
    <col min="10510" max="10510" width="8.58203125" style="14"/>
    <col min="10511" max="10511" width="13.08203125" style="14" customWidth="1"/>
    <col min="10512" max="10512" width="8.58203125" style="14"/>
    <col min="10513" max="10513" width="14.25" style="14" customWidth="1"/>
    <col min="10514" max="10514" width="8.58203125" style="14"/>
    <col min="10515" max="10515" width="13.08203125" style="14" customWidth="1"/>
    <col min="10516" max="10516" width="15.08203125" style="14" customWidth="1"/>
    <col min="10517" max="10748" width="8.58203125" style="14"/>
    <col min="10749" max="10749" width="11" style="14" customWidth="1"/>
    <col min="10750" max="10750" width="6" style="14" customWidth="1"/>
    <col min="10751" max="10751" width="10.5" style="14" customWidth="1"/>
    <col min="10752" max="10752" width="43" style="14" customWidth="1"/>
    <col min="10753" max="10755" width="8.58203125" style="14"/>
    <col min="10756" max="10758" width="9.5" style="14" customWidth="1"/>
    <col min="10759" max="10761" width="9.58203125" style="14" customWidth="1"/>
    <col min="10762" max="10762" width="10.58203125" style="14" customWidth="1"/>
    <col min="10763" max="10763" width="14.58203125" style="14" customWidth="1"/>
    <col min="10764" max="10764" width="8.58203125" style="14"/>
    <col min="10765" max="10765" width="12.5" style="14" customWidth="1"/>
    <col min="10766" max="10766" width="8.58203125" style="14"/>
    <col min="10767" max="10767" width="13.08203125" style="14" customWidth="1"/>
    <col min="10768" max="10768" width="8.58203125" style="14"/>
    <col min="10769" max="10769" width="14.25" style="14" customWidth="1"/>
    <col min="10770" max="10770" width="8.58203125" style="14"/>
    <col min="10771" max="10771" width="13.08203125" style="14" customWidth="1"/>
    <col min="10772" max="10772" width="15.08203125" style="14" customWidth="1"/>
    <col min="10773" max="11004" width="8.58203125" style="14"/>
    <col min="11005" max="11005" width="11" style="14" customWidth="1"/>
    <col min="11006" max="11006" width="6" style="14" customWidth="1"/>
    <col min="11007" max="11007" width="10.5" style="14" customWidth="1"/>
    <col min="11008" max="11008" width="43" style="14" customWidth="1"/>
    <col min="11009" max="11011" width="8.58203125" style="14"/>
    <col min="11012" max="11014" width="9.5" style="14" customWidth="1"/>
    <col min="11015" max="11017" width="9.58203125" style="14" customWidth="1"/>
    <col min="11018" max="11018" width="10.58203125" style="14" customWidth="1"/>
    <col min="11019" max="11019" width="14.58203125" style="14" customWidth="1"/>
    <col min="11020" max="11020" width="8.58203125" style="14"/>
    <col min="11021" max="11021" width="12.5" style="14" customWidth="1"/>
    <col min="11022" max="11022" width="8.58203125" style="14"/>
    <col min="11023" max="11023" width="13.08203125" style="14" customWidth="1"/>
    <col min="11024" max="11024" width="8.58203125" style="14"/>
    <col min="11025" max="11025" width="14.25" style="14" customWidth="1"/>
    <col min="11026" max="11026" width="8.58203125" style="14"/>
    <col min="11027" max="11027" width="13.08203125" style="14" customWidth="1"/>
    <col min="11028" max="11028" width="15.08203125" style="14" customWidth="1"/>
    <col min="11029" max="11260" width="8.58203125" style="14"/>
    <col min="11261" max="11261" width="11" style="14" customWidth="1"/>
    <col min="11262" max="11262" width="6" style="14" customWidth="1"/>
    <col min="11263" max="11263" width="10.5" style="14" customWidth="1"/>
    <col min="11264" max="11264" width="43" style="14" customWidth="1"/>
    <col min="11265" max="11267" width="8.58203125" style="14"/>
    <col min="11268" max="11270" width="9.5" style="14" customWidth="1"/>
    <col min="11271" max="11273" width="9.58203125" style="14" customWidth="1"/>
    <col min="11274" max="11274" width="10.58203125" style="14" customWidth="1"/>
    <col min="11275" max="11275" width="14.58203125" style="14" customWidth="1"/>
    <col min="11276" max="11276" width="8.58203125" style="14"/>
    <col min="11277" max="11277" width="12.5" style="14" customWidth="1"/>
    <col min="11278" max="11278" width="8.58203125" style="14"/>
    <col min="11279" max="11279" width="13.08203125" style="14" customWidth="1"/>
    <col min="11280" max="11280" width="8.58203125" style="14"/>
    <col min="11281" max="11281" width="14.25" style="14" customWidth="1"/>
    <col min="11282" max="11282" width="8.58203125" style="14"/>
    <col min="11283" max="11283" width="13.08203125" style="14" customWidth="1"/>
    <col min="11284" max="11284" width="15.08203125" style="14" customWidth="1"/>
    <col min="11285" max="11516" width="8.58203125" style="14"/>
    <col min="11517" max="11517" width="11" style="14" customWidth="1"/>
    <col min="11518" max="11518" width="6" style="14" customWidth="1"/>
    <col min="11519" max="11519" width="10.5" style="14" customWidth="1"/>
    <col min="11520" max="11520" width="43" style="14" customWidth="1"/>
    <col min="11521" max="11523" width="8.58203125" style="14"/>
    <col min="11524" max="11526" width="9.5" style="14" customWidth="1"/>
    <col min="11527" max="11529" width="9.58203125" style="14" customWidth="1"/>
    <col min="11530" max="11530" width="10.58203125" style="14" customWidth="1"/>
    <col min="11531" max="11531" width="14.58203125" style="14" customWidth="1"/>
    <col min="11532" max="11532" width="8.58203125" style="14"/>
    <col min="11533" max="11533" width="12.5" style="14" customWidth="1"/>
    <col min="11534" max="11534" width="8.58203125" style="14"/>
    <col min="11535" max="11535" width="13.08203125" style="14" customWidth="1"/>
    <col min="11536" max="11536" width="8.58203125" style="14"/>
    <col min="11537" max="11537" width="14.25" style="14" customWidth="1"/>
    <col min="11538" max="11538" width="8.58203125" style="14"/>
    <col min="11539" max="11539" width="13.08203125" style="14" customWidth="1"/>
    <col min="11540" max="11540" width="15.08203125" style="14" customWidth="1"/>
    <col min="11541" max="11772" width="8.58203125" style="14"/>
    <col min="11773" max="11773" width="11" style="14" customWidth="1"/>
    <col min="11774" max="11774" width="6" style="14" customWidth="1"/>
    <col min="11775" max="11775" width="10.5" style="14" customWidth="1"/>
    <col min="11776" max="11776" width="43" style="14" customWidth="1"/>
    <col min="11777" max="11779" width="8.58203125" style="14"/>
    <col min="11780" max="11782" width="9.5" style="14" customWidth="1"/>
    <col min="11783" max="11785" width="9.58203125" style="14" customWidth="1"/>
    <col min="11786" max="11786" width="10.58203125" style="14" customWidth="1"/>
    <col min="11787" max="11787" width="14.58203125" style="14" customWidth="1"/>
    <col min="11788" max="11788" width="8.58203125" style="14"/>
    <col min="11789" max="11789" width="12.5" style="14" customWidth="1"/>
    <col min="11790" max="11790" width="8.58203125" style="14"/>
    <col min="11791" max="11791" width="13.08203125" style="14" customWidth="1"/>
    <col min="11792" max="11792" width="8.58203125" style="14"/>
    <col min="11793" max="11793" width="14.25" style="14" customWidth="1"/>
    <col min="11794" max="11794" width="8.58203125" style="14"/>
    <col min="11795" max="11795" width="13.08203125" style="14" customWidth="1"/>
    <col min="11796" max="11796" width="15.08203125" style="14" customWidth="1"/>
    <col min="11797" max="12028" width="8.58203125" style="14"/>
    <col min="12029" max="12029" width="11" style="14" customWidth="1"/>
    <col min="12030" max="12030" width="6" style="14" customWidth="1"/>
    <col min="12031" max="12031" width="10.5" style="14" customWidth="1"/>
    <col min="12032" max="12032" width="43" style="14" customWidth="1"/>
    <col min="12033" max="12035" width="8.58203125" style="14"/>
    <col min="12036" max="12038" width="9.5" style="14" customWidth="1"/>
    <col min="12039" max="12041" width="9.58203125" style="14" customWidth="1"/>
    <col min="12042" max="12042" width="10.58203125" style="14" customWidth="1"/>
    <col min="12043" max="12043" width="14.58203125" style="14" customWidth="1"/>
    <col min="12044" max="12044" width="8.58203125" style="14"/>
    <col min="12045" max="12045" width="12.5" style="14" customWidth="1"/>
    <col min="12046" max="12046" width="8.58203125" style="14"/>
    <col min="12047" max="12047" width="13.08203125" style="14" customWidth="1"/>
    <col min="12048" max="12048" width="8.58203125" style="14"/>
    <col min="12049" max="12049" width="14.25" style="14" customWidth="1"/>
    <col min="12050" max="12050" width="8.58203125" style="14"/>
    <col min="12051" max="12051" width="13.08203125" style="14" customWidth="1"/>
    <col min="12052" max="12052" width="15.08203125" style="14" customWidth="1"/>
    <col min="12053" max="12284" width="8.58203125" style="14"/>
    <col min="12285" max="12285" width="11" style="14" customWidth="1"/>
    <col min="12286" max="12286" width="6" style="14" customWidth="1"/>
    <col min="12287" max="12287" width="10.5" style="14" customWidth="1"/>
    <col min="12288" max="12288" width="43" style="14" customWidth="1"/>
    <col min="12289" max="12291" width="8.58203125" style="14"/>
    <col min="12292" max="12294" width="9.5" style="14" customWidth="1"/>
    <col min="12295" max="12297" width="9.58203125" style="14" customWidth="1"/>
    <col min="12298" max="12298" width="10.58203125" style="14" customWidth="1"/>
    <col min="12299" max="12299" width="14.58203125" style="14" customWidth="1"/>
    <col min="12300" max="12300" width="8.58203125" style="14"/>
    <col min="12301" max="12301" width="12.5" style="14" customWidth="1"/>
    <col min="12302" max="12302" width="8.58203125" style="14"/>
    <col min="12303" max="12303" width="13.08203125" style="14" customWidth="1"/>
    <col min="12304" max="12304" width="8.58203125" style="14"/>
    <col min="12305" max="12305" width="14.25" style="14" customWidth="1"/>
    <col min="12306" max="12306" width="8.58203125" style="14"/>
    <col min="12307" max="12307" width="13.08203125" style="14" customWidth="1"/>
    <col min="12308" max="12308" width="15.08203125" style="14" customWidth="1"/>
    <col min="12309" max="12540" width="8.58203125" style="14"/>
    <col min="12541" max="12541" width="11" style="14" customWidth="1"/>
    <col min="12542" max="12542" width="6" style="14" customWidth="1"/>
    <col min="12543" max="12543" width="10.5" style="14" customWidth="1"/>
    <col min="12544" max="12544" width="43" style="14" customWidth="1"/>
    <col min="12545" max="12547" width="8.58203125" style="14"/>
    <col min="12548" max="12550" width="9.5" style="14" customWidth="1"/>
    <col min="12551" max="12553" width="9.58203125" style="14" customWidth="1"/>
    <col min="12554" max="12554" width="10.58203125" style="14" customWidth="1"/>
    <col min="12555" max="12555" width="14.58203125" style="14" customWidth="1"/>
    <col min="12556" max="12556" width="8.58203125" style="14"/>
    <col min="12557" max="12557" width="12.5" style="14" customWidth="1"/>
    <col min="12558" max="12558" width="8.58203125" style="14"/>
    <col min="12559" max="12559" width="13.08203125" style="14" customWidth="1"/>
    <col min="12560" max="12560" width="8.58203125" style="14"/>
    <col min="12561" max="12561" width="14.25" style="14" customWidth="1"/>
    <col min="12562" max="12562" width="8.58203125" style="14"/>
    <col min="12563" max="12563" width="13.08203125" style="14" customWidth="1"/>
    <col min="12564" max="12564" width="15.08203125" style="14" customWidth="1"/>
    <col min="12565" max="12796" width="8.58203125" style="14"/>
    <col min="12797" max="12797" width="11" style="14" customWidth="1"/>
    <col min="12798" max="12798" width="6" style="14" customWidth="1"/>
    <col min="12799" max="12799" width="10.5" style="14" customWidth="1"/>
    <col min="12800" max="12800" width="43" style="14" customWidth="1"/>
    <col min="12801" max="12803" width="8.58203125" style="14"/>
    <col min="12804" max="12806" width="9.5" style="14" customWidth="1"/>
    <col min="12807" max="12809" width="9.58203125" style="14" customWidth="1"/>
    <col min="12810" max="12810" width="10.58203125" style="14" customWidth="1"/>
    <col min="12811" max="12811" width="14.58203125" style="14" customWidth="1"/>
    <col min="12812" max="12812" width="8.58203125" style="14"/>
    <col min="12813" max="12813" width="12.5" style="14" customWidth="1"/>
    <col min="12814" max="12814" width="8.58203125" style="14"/>
    <col min="12815" max="12815" width="13.08203125" style="14" customWidth="1"/>
    <col min="12816" max="12816" width="8.58203125" style="14"/>
    <col min="12817" max="12817" width="14.25" style="14" customWidth="1"/>
    <col min="12818" max="12818" width="8.58203125" style="14"/>
    <col min="12819" max="12819" width="13.08203125" style="14" customWidth="1"/>
    <col min="12820" max="12820" width="15.08203125" style="14" customWidth="1"/>
    <col min="12821" max="13052" width="8.58203125" style="14"/>
    <col min="13053" max="13053" width="11" style="14" customWidth="1"/>
    <col min="13054" max="13054" width="6" style="14" customWidth="1"/>
    <col min="13055" max="13055" width="10.5" style="14" customWidth="1"/>
    <col min="13056" max="13056" width="43" style="14" customWidth="1"/>
    <col min="13057" max="13059" width="8.58203125" style="14"/>
    <col min="13060" max="13062" width="9.5" style="14" customWidth="1"/>
    <col min="13063" max="13065" width="9.58203125" style="14" customWidth="1"/>
    <col min="13066" max="13066" width="10.58203125" style="14" customWidth="1"/>
    <col min="13067" max="13067" width="14.58203125" style="14" customWidth="1"/>
    <col min="13068" max="13068" width="8.58203125" style="14"/>
    <col min="13069" max="13069" width="12.5" style="14" customWidth="1"/>
    <col min="13070" max="13070" width="8.58203125" style="14"/>
    <col min="13071" max="13071" width="13.08203125" style="14" customWidth="1"/>
    <col min="13072" max="13072" width="8.58203125" style="14"/>
    <col min="13073" max="13073" width="14.25" style="14" customWidth="1"/>
    <col min="13074" max="13074" width="8.58203125" style="14"/>
    <col min="13075" max="13075" width="13.08203125" style="14" customWidth="1"/>
    <col min="13076" max="13076" width="15.08203125" style="14" customWidth="1"/>
    <col min="13077" max="13308" width="8.58203125" style="14"/>
    <col min="13309" max="13309" width="11" style="14" customWidth="1"/>
    <col min="13310" max="13310" width="6" style="14" customWidth="1"/>
    <col min="13311" max="13311" width="10.5" style="14" customWidth="1"/>
    <col min="13312" max="13312" width="43" style="14" customWidth="1"/>
    <col min="13313" max="13315" width="8.58203125" style="14"/>
    <col min="13316" max="13318" width="9.5" style="14" customWidth="1"/>
    <col min="13319" max="13321" width="9.58203125" style="14" customWidth="1"/>
    <col min="13322" max="13322" width="10.58203125" style="14" customWidth="1"/>
    <col min="13323" max="13323" width="14.58203125" style="14" customWidth="1"/>
    <col min="13324" max="13324" width="8.58203125" style="14"/>
    <col min="13325" max="13325" width="12.5" style="14" customWidth="1"/>
    <col min="13326" max="13326" width="8.58203125" style="14"/>
    <col min="13327" max="13327" width="13.08203125" style="14" customWidth="1"/>
    <col min="13328" max="13328" width="8.58203125" style="14"/>
    <col min="13329" max="13329" width="14.25" style="14" customWidth="1"/>
    <col min="13330" max="13330" width="8.58203125" style="14"/>
    <col min="13331" max="13331" width="13.08203125" style="14" customWidth="1"/>
    <col min="13332" max="13332" width="15.08203125" style="14" customWidth="1"/>
    <col min="13333" max="13564" width="8.58203125" style="14"/>
    <col min="13565" max="13565" width="11" style="14" customWidth="1"/>
    <col min="13566" max="13566" width="6" style="14" customWidth="1"/>
    <col min="13567" max="13567" width="10.5" style="14" customWidth="1"/>
    <col min="13568" max="13568" width="43" style="14" customWidth="1"/>
    <col min="13569" max="13571" width="8.58203125" style="14"/>
    <col min="13572" max="13574" width="9.5" style="14" customWidth="1"/>
    <col min="13575" max="13577" width="9.58203125" style="14" customWidth="1"/>
    <col min="13578" max="13578" width="10.58203125" style="14" customWidth="1"/>
    <col min="13579" max="13579" width="14.58203125" style="14" customWidth="1"/>
    <col min="13580" max="13580" width="8.58203125" style="14"/>
    <col min="13581" max="13581" width="12.5" style="14" customWidth="1"/>
    <col min="13582" max="13582" width="8.58203125" style="14"/>
    <col min="13583" max="13583" width="13.08203125" style="14" customWidth="1"/>
    <col min="13584" max="13584" width="8.58203125" style="14"/>
    <col min="13585" max="13585" width="14.25" style="14" customWidth="1"/>
    <col min="13586" max="13586" width="8.58203125" style="14"/>
    <col min="13587" max="13587" width="13.08203125" style="14" customWidth="1"/>
    <col min="13588" max="13588" width="15.08203125" style="14" customWidth="1"/>
    <col min="13589" max="13820" width="8.58203125" style="14"/>
    <col min="13821" max="13821" width="11" style="14" customWidth="1"/>
    <col min="13822" max="13822" width="6" style="14" customWidth="1"/>
    <col min="13823" max="13823" width="10.5" style="14" customWidth="1"/>
    <col min="13824" max="13824" width="43" style="14" customWidth="1"/>
    <col min="13825" max="13827" width="8.58203125" style="14"/>
    <col min="13828" max="13830" width="9.5" style="14" customWidth="1"/>
    <col min="13831" max="13833" width="9.58203125" style="14" customWidth="1"/>
    <col min="13834" max="13834" width="10.58203125" style="14" customWidth="1"/>
    <col min="13835" max="13835" width="14.58203125" style="14" customWidth="1"/>
    <col min="13836" max="13836" width="8.58203125" style="14"/>
    <col min="13837" max="13837" width="12.5" style="14" customWidth="1"/>
    <col min="13838" max="13838" width="8.58203125" style="14"/>
    <col min="13839" max="13839" width="13.08203125" style="14" customWidth="1"/>
    <col min="13840" max="13840" width="8.58203125" style="14"/>
    <col min="13841" max="13841" width="14.25" style="14" customWidth="1"/>
    <col min="13842" max="13842" width="8.58203125" style="14"/>
    <col min="13843" max="13843" width="13.08203125" style="14" customWidth="1"/>
    <col min="13844" max="13844" width="15.08203125" style="14" customWidth="1"/>
    <col min="13845" max="14076" width="8.58203125" style="14"/>
    <col min="14077" max="14077" width="11" style="14" customWidth="1"/>
    <col min="14078" max="14078" width="6" style="14" customWidth="1"/>
    <col min="14079" max="14079" width="10.5" style="14" customWidth="1"/>
    <col min="14080" max="14080" width="43" style="14" customWidth="1"/>
    <col min="14081" max="14083" width="8.58203125" style="14"/>
    <col min="14084" max="14086" width="9.5" style="14" customWidth="1"/>
    <col min="14087" max="14089" width="9.58203125" style="14" customWidth="1"/>
    <col min="14090" max="14090" width="10.58203125" style="14" customWidth="1"/>
    <col min="14091" max="14091" width="14.58203125" style="14" customWidth="1"/>
    <col min="14092" max="14092" width="8.58203125" style="14"/>
    <col min="14093" max="14093" width="12.5" style="14" customWidth="1"/>
    <col min="14094" max="14094" width="8.58203125" style="14"/>
    <col min="14095" max="14095" width="13.08203125" style="14" customWidth="1"/>
    <col min="14096" max="14096" width="8.58203125" style="14"/>
    <col min="14097" max="14097" width="14.25" style="14" customWidth="1"/>
    <col min="14098" max="14098" width="8.58203125" style="14"/>
    <col min="14099" max="14099" width="13.08203125" style="14" customWidth="1"/>
    <col min="14100" max="14100" width="15.08203125" style="14" customWidth="1"/>
    <col min="14101" max="14332" width="8.58203125" style="14"/>
    <col min="14333" max="14333" width="11" style="14" customWidth="1"/>
    <col min="14334" max="14334" width="6" style="14" customWidth="1"/>
    <col min="14335" max="14335" width="10.5" style="14" customWidth="1"/>
    <col min="14336" max="14336" width="43" style="14" customWidth="1"/>
    <col min="14337" max="14339" width="8.58203125" style="14"/>
    <col min="14340" max="14342" width="9.5" style="14" customWidth="1"/>
    <col min="14343" max="14345" width="9.58203125" style="14" customWidth="1"/>
    <col min="14346" max="14346" width="10.58203125" style="14" customWidth="1"/>
    <col min="14347" max="14347" width="14.58203125" style="14" customWidth="1"/>
    <col min="14348" max="14348" width="8.58203125" style="14"/>
    <col min="14349" max="14349" width="12.5" style="14" customWidth="1"/>
    <col min="14350" max="14350" width="8.58203125" style="14"/>
    <col min="14351" max="14351" width="13.08203125" style="14" customWidth="1"/>
    <col min="14352" max="14352" width="8.58203125" style="14"/>
    <col min="14353" max="14353" width="14.25" style="14" customWidth="1"/>
    <col min="14354" max="14354" width="8.58203125" style="14"/>
    <col min="14355" max="14355" width="13.08203125" style="14" customWidth="1"/>
    <col min="14356" max="14356" width="15.08203125" style="14" customWidth="1"/>
    <col min="14357" max="14588" width="8.58203125" style="14"/>
    <col min="14589" max="14589" width="11" style="14" customWidth="1"/>
    <col min="14590" max="14590" width="6" style="14" customWidth="1"/>
    <col min="14591" max="14591" width="10.5" style="14" customWidth="1"/>
    <col min="14592" max="14592" width="43" style="14" customWidth="1"/>
    <col min="14593" max="14595" width="8.58203125" style="14"/>
    <col min="14596" max="14598" width="9.5" style="14" customWidth="1"/>
    <col min="14599" max="14601" width="9.58203125" style="14" customWidth="1"/>
    <col min="14602" max="14602" width="10.58203125" style="14" customWidth="1"/>
    <col min="14603" max="14603" width="14.58203125" style="14" customWidth="1"/>
    <col min="14604" max="14604" width="8.58203125" style="14"/>
    <col min="14605" max="14605" width="12.5" style="14" customWidth="1"/>
    <col min="14606" max="14606" width="8.58203125" style="14"/>
    <col min="14607" max="14607" width="13.08203125" style="14" customWidth="1"/>
    <col min="14608" max="14608" width="8.58203125" style="14"/>
    <col min="14609" max="14609" width="14.25" style="14" customWidth="1"/>
    <col min="14610" max="14610" width="8.58203125" style="14"/>
    <col min="14611" max="14611" width="13.08203125" style="14" customWidth="1"/>
    <col min="14612" max="14612" width="15.08203125" style="14" customWidth="1"/>
    <col min="14613" max="14844" width="8.58203125" style="14"/>
    <col min="14845" max="14845" width="11" style="14" customWidth="1"/>
    <col min="14846" max="14846" width="6" style="14" customWidth="1"/>
    <col min="14847" max="14847" width="10.5" style="14" customWidth="1"/>
    <col min="14848" max="14848" width="43" style="14" customWidth="1"/>
    <col min="14849" max="14851" width="8.58203125" style="14"/>
    <col min="14852" max="14854" width="9.5" style="14" customWidth="1"/>
    <col min="14855" max="14857" width="9.58203125" style="14" customWidth="1"/>
    <col min="14858" max="14858" width="10.58203125" style="14" customWidth="1"/>
    <col min="14859" max="14859" width="14.58203125" style="14" customWidth="1"/>
    <col min="14860" max="14860" width="8.58203125" style="14"/>
    <col min="14861" max="14861" width="12.5" style="14" customWidth="1"/>
    <col min="14862" max="14862" width="8.58203125" style="14"/>
    <col min="14863" max="14863" width="13.08203125" style="14" customWidth="1"/>
    <col min="14864" max="14864" width="8.58203125" style="14"/>
    <col min="14865" max="14865" width="14.25" style="14" customWidth="1"/>
    <col min="14866" max="14866" width="8.58203125" style="14"/>
    <col min="14867" max="14867" width="13.08203125" style="14" customWidth="1"/>
    <col min="14868" max="14868" width="15.08203125" style="14" customWidth="1"/>
    <col min="14869" max="15100" width="8.58203125" style="14"/>
    <col min="15101" max="15101" width="11" style="14" customWidth="1"/>
    <col min="15102" max="15102" width="6" style="14" customWidth="1"/>
    <col min="15103" max="15103" width="10.5" style="14" customWidth="1"/>
    <col min="15104" max="15104" width="43" style="14" customWidth="1"/>
    <col min="15105" max="15107" width="8.58203125" style="14"/>
    <col min="15108" max="15110" width="9.5" style="14" customWidth="1"/>
    <col min="15111" max="15113" width="9.58203125" style="14" customWidth="1"/>
    <col min="15114" max="15114" width="10.58203125" style="14" customWidth="1"/>
    <col min="15115" max="15115" width="14.58203125" style="14" customWidth="1"/>
    <col min="15116" max="15116" width="8.58203125" style="14"/>
    <col min="15117" max="15117" width="12.5" style="14" customWidth="1"/>
    <col min="15118" max="15118" width="8.58203125" style="14"/>
    <col min="15119" max="15119" width="13.08203125" style="14" customWidth="1"/>
    <col min="15120" max="15120" width="8.58203125" style="14"/>
    <col min="15121" max="15121" width="14.25" style="14" customWidth="1"/>
    <col min="15122" max="15122" width="8.58203125" style="14"/>
    <col min="15123" max="15123" width="13.08203125" style="14" customWidth="1"/>
    <col min="15124" max="15124" width="15.08203125" style="14" customWidth="1"/>
    <col min="15125" max="15356" width="8.58203125" style="14"/>
    <col min="15357" max="15357" width="11" style="14" customWidth="1"/>
    <col min="15358" max="15358" width="6" style="14" customWidth="1"/>
    <col min="15359" max="15359" width="10.5" style="14" customWidth="1"/>
    <col min="15360" max="15360" width="43" style="14" customWidth="1"/>
    <col min="15361" max="15363" width="8.58203125" style="14"/>
    <col min="15364" max="15366" width="9.5" style="14" customWidth="1"/>
    <col min="15367" max="15369" width="9.58203125" style="14" customWidth="1"/>
    <col min="15370" max="15370" width="10.58203125" style="14" customWidth="1"/>
    <col min="15371" max="15371" width="14.58203125" style="14" customWidth="1"/>
    <col min="15372" max="15372" width="8.58203125" style="14"/>
    <col min="15373" max="15373" width="12.5" style="14" customWidth="1"/>
    <col min="15374" max="15374" width="8.58203125" style="14"/>
    <col min="15375" max="15375" width="13.08203125" style="14" customWidth="1"/>
    <col min="15376" max="15376" width="8.58203125" style="14"/>
    <col min="15377" max="15377" width="14.25" style="14" customWidth="1"/>
    <col min="15378" max="15378" width="8.58203125" style="14"/>
    <col min="15379" max="15379" width="13.08203125" style="14" customWidth="1"/>
    <col min="15380" max="15380" width="15.08203125" style="14" customWidth="1"/>
    <col min="15381" max="15612" width="8.58203125" style="14"/>
    <col min="15613" max="15613" width="11" style="14" customWidth="1"/>
    <col min="15614" max="15614" width="6" style="14" customWidth="1"/>
    <col min="15615" max="15615" width="10.5" style="14" customWidth="1"/>
    <col min="15616" max="15616" width="43" style="14" customWidth="1"/>
    <col min="15617" max="15619" width="8.58203125" style="14"/>
    <col min="15620" max="15622" width="9.5" style="14" customWidth="1"/>
    <col min="15623" max="15625" width="9.58203125" style="14" customWidth="1"/>
    <col min="15626" max="15626" width="10.58203125" style="14" customWidth="1"/>
    <col min="15627" max="15627" width="14.58203125" style="14" customWidth="1"/>
    <col min="15628" max="15628" width="8.58203125" style="14"/>
    <col min="15629" max="15629" width="12.5" style="14" customWidth="1"/>
    <col min="15630" max="15630" width="8.58203125" style="14"/>
    <col min="15631" max="15631" width="13.08203125" style="14" customWidth="1"/>
    <col min="15632" max="15632" width="8.58203125" style="14"/>
    <col min="15633" max="15633" width="14.25" style="14" customWidth="1"/>
    <col min="15634" max="15634" width="8.58203125" style="14"/>
    <col min="15635" max="15635" width="13.08203125" style="14" customWidth="1"/>
    <col min="15636" max="15636" width="15.08203125" style="14" customWidth="1"/>
    <col min="15637" max="15868" width="8.58203125" style="14"/>
    <col min="15869" max="15869" width="11" style="14" customWidth="1"/>
    <col min="15870" max="15870" width="6" style="14" customWidth="1"/>
    <col min="15871" max="15871" width="10.5" style="14" customWidth="1"/>
    <col min="15872" max="15872" width="43" style="14" customWidth="1"/>
    <col min="15873" max="15875" width="8.58203125" style="14"/>
    <col min="15876" max="15878" width="9.5" style="14" customWidth="1"/>
    <col min="15879" max="15881" width="9.58203125" style="14" customWidth="1"/>
    <col min="15882" max="15882" width="10.58203125" style="14" customWidth="1"/>
    <col min="15883" max="15883" width="14.58203125" style="14" customWidth="1"/>
    <col min="15884" max="15884" width="8.58203125" style="14"/>
    <col min="15885" max="15885" width="12.5" style="14" customWidth="1"/>
    <col min="15886" max="15886" width="8.58203125" style="14"/>
    <col min="15887" max="15887" width="13.08203125" style="14" customWidth="1"/>
    <col min="15888" max="15888" width="8.58203125" style="14"/>
    <col min="15889" max="15889" width="14.25" style="14" customWidth="1"/>
    <col min="15890" max="15890" width="8.58203125" style="14"/>
    <col min="15891" max="15891" width="13.08203125" style="14" customWidth="1"/>
    <col min="15892" max="15892" width="15.08203125" style="14" customWidth="1"/>
    <col min="15893" max="16124" width="8.58203125" style="14"/>
    <col min="16125" max="16125" width="11" style="14" customWidth="1"/>
    <col min="16126" max="16126" width="6" style="14" customWidth="1"/>
    <col min="16127" max="16127" width="10.5" style="14" customWidth="1"/>
    <col min="16128" max="16128" width="43" style="14" customWidth="1"/>
    <col min="16129" max="16131" width="8.58203125" style="14"/>
    <col min="16132" max="16134" width="9.5" style="14" customWidth="1"/>
    <col min="16135" max="16137" width="9.58203125" style="14" customWidth="1"/>
    <col min="16138" max="16138" width="10.58203125" style="14" customWidth="1"/>
    <col min="16139" max="16139" width="14.58203125" style="14" customWidth="1"/>
    <col min="16140" max="16140" width="8.58203125" style="14"/>
    <col min="16141" max="16141" width="12.5" style="14" customWidth="1"/>
    <col min="16142" max="16142" width="8.58203125" style="14"/>
    <col min="16143" max="16143" width="13.08203125" style="14" customWidth="1"/>
    <col min="16144" max="16144" width="8.58203125" style="14"/>
    <col min="16145" max="16145" width="14.25" style="14" customWidth="1"/>
    <col min="16146" max="16146" width="8.58203125" style="14"/>
    <col min="16147" max="16147" width="13.08203125" style="14" customWidth="1"/>
    <col min="16148" max="16148" width="15.08203125" style="14" customWidth="1"/>
    <col min="16149" max="16381" width="8.58203125" style="14"/>
    <col min="16382" max="16384" width="8.58203125" style="14" customWidth="1"/>
  </cols>
  <sheetData>
    <row r="1" spans="1:22" s="9" customFormat="1" ht="20.149999999999999" customHeight="1" x14ac:dyDescent="0.3">
      <c r="A1" s="55" t="s">
        <v>56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8"/>
      <c r="V1" s="8"/>
    </row>
    <row r="2" spans="1:22" s="9" customFormat="1" ht="20.5" customHeight="1" x14ac:dyDescent="0.3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8"/>
      <c r="V2" s="8"/>
    </row>
    <row r="3" spans="1:22" s="38" customFormat="1" ht="20.5" customHeight="1" x14ac:dyDescent="0.3">
      <c r="A3" s="57" t="s">
        <v>66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8"/>
      <c r="V3" s="8"/>
    </row>
    <row r="4" spans="1:22" s="4" customFormat="1" ht="19.5" customHeight="1" x14ac:dyDescent="0.3">
      <c r="A4" s="43" t="s">
        <v>57</v>
      </c>
      <c r="B4" s="48" t="s">
        <v>58</v>
      </c>
      <c r="C4" s="53" t="s">
        <v>59</v>
      </c>
      <c r="D4" s="53" t="s">
        <v>60</v>
      </c>
      <c r="E4" s="58" t="s">
        <v>61</v>
      </c>
      <c r="F4" s="59"/>
      <c r="G4" s="60"/>
      <c r="H4" s="49" t="s">
        <v>68</v>
      </c>
      <c r="I4" s="51" t="s">
        <v>64</v>
      </c>
      <c r="J4" s="49" t="s">
        <v>69</v>
      </c>
      <c r="K4" s="44" t="s">
        <v>65</v>
      </c>
      <c r="L4" s="46" t="s">
        <v>70</v>
      </c>
      <c r="M4" s="41" t="s">
        <v>10</v>
      </c>
      <c r="N4" s="41"/>
      <c r="O4" s="41" t="s">
        <v>11</v>
      </c>
      <c r="P4" s="41"/>
      <c r="Q4" s="42" t="s">
        <v>12</v>
      </c>
      <c r="R4" s="42"/>
      <c r="S4" s="41" t="s">
        <v>13</v>
      </c>
      <c r="T4" s="41"/>
    </row>
    <row r="5" spans="1:22" s="4" customFormat="1" ht="24" customHeight="1" x14ac:dyDescent="0.3">
      <c r="A5" s="43"/>
      <c r="B5" s="48"/>
      <c r="C5" s="54"/>
      <c r="D5" s="54"/>
      <c r="E5" s="31" t="s">
        <v>62</v>
      </c>
      <c r="F5" s="31" t="s">
        <v>63</v>
      </c>
      <c r="G5" s="31" t="s">
        <v>67</v>
      </c>
      <c r="H5" s="50"/>
      <c r="I5" s="52"/>
      <c r="J5" s="50"/>
      <c r="K5" s="45"/>
      <c r="L5" s="47"/>
      <c r="M5" s="5" t="s">
        <v>14</v>
      </c>
      <c r="N5" s="6" t="s">
        <v>15</v>
      </c>
      <c r="O5" s="5" t="s">
        <v>14</v>
      </c>
      <c r="P5" s="6" t="s">
        <v>15</v>
      </c>
      <c r="Q5" s="5" t="s">
        <v>14</v>
      </c>
      <c r="R5" s="5" t="s">
        <v>15</v>
      </c>
      <c r="S5" s="5" t="s">
        <v>14</v>
      </c>
      <c r="T5" s="6" t="s">
        <v>15</v>
      </c>
    </row>
    <row r="6" spans="1:22" ht="19.5" customHeight="1" x14ac:dyDescent="0.3">
      <c r="A6" s="11">
        <v>1</v>
      </c>
      <c r="B6" s="7" t="s">
        <v>27</v>
      </c>
      <c r="C6" s="11" t="s">
        <v>47</v>
      </c>
      <c r="D6" s="11" t="s">
        <v>23</v>
      </c>
      <c r="E6" s="12">
        <v>1200</v>
      </c>
      <c r="F6" s="12">
        <v>1500</v>
      </c>
      <c r="G6" s="12">
        <v>1100</v>
      </c>
      <c r="H6" s="12">
        <f>(E6+F6+G6)/3*1.1</f>
        <v>1393.3333333333335</v>
      </c>
      <c r="I6" s="12">
        <v>400</v>
      </c>
      <c r="J6" s="20">
        <v>1000</v>
      </c>
      <c r="K6" s="19">
        <v>2</v>
      </c>
      <c r="L6" s="13">
        <f t="shared" ref="L6:L7" si="0">J6*K6</f>
        <v>2000</v>
      </c>
      <c r="M6" s="10">
        <f t="shared" ref="M6" si="1">J6/4</f>
        <v>250</v>
      </c>
      <c r="N6" s="13">
        <f t="shared" ref="N6" si="2">K6*M6</f>
        <v>500</v>
      </c>
      <c r="O6" s="10">
        <f t="shared" ref="O6" si="3">J6/4</f>
        <v>250</v>
      </c>
      <c r="P6" s="13">
        <f t="shared" ref="P6" si="4">K6*O6</f>
        <v>500</v>
      </c>
      <c r="Q6" s="10">
        <f t="shared" ref="Q6" si="5">J6/4</f>
        <v>250</v>
      </c>
      <c r="R6" s="21">
        <f t="shared" ref="R6" si="6">K6*Q6</f>
        <v>500</v>
      </c>
      <c r="S6" s="10">
        <f t="shared" ref="S6" si="7">J6/4</f>
        <v>250</v>
      </c>
      <c r="T6" s="13">
        <f t="shared" ref="T6" si="8">K6*S6</f>
        <v>500</v>
      </c>
    </row>
    <row r="7" spans="1:22" ht="19.5" customHeight="1" x14ac:dyDescent="0.3">
      <c r="A7" s="11">
        <v>2</v>
      </c>
      <c r="B7" s="7" t="s">
        <v>28</v>
      </c>
      <c r="C7" s="11" t="s">
        <v>47</v>
      </c>
      <c r="D7" s="11" t="s">
        <v>23</v>
      </c>
      <c r="E7" s="12">
        <v>450</v>
      </c>
      <c r="F7" s="12">
        <v>670</v>
      </c>
      <c r="G7" s="12">
        <v>1000</v>
      </c>
      <c r="H7" s="12">
        <f>(E7+F7+G7)/3*1.1</f>
        <v>777.33333333333337</v>
      </c>
      <c r="I7" s="12">
        <v>100</v>
      </c>
      <c r="J7" s="20">
        <v>600</v>
      </c>
      <c r="K7" s="19">
        <v>2.5</v>
      </c>
      <c r="L7" s="13">
        <f t="shared" si="0"/>
        <v>1500</v>
      </c>
      <c r="M7" s="10">
        <f t="shared" ref="M7:M9" si="9">J7/4</f>
        <v>150</v>
      </c>
      <c r="N7" s="13">
        <f t="shared" ref="N7:N9" si="10">K7*M7</f>
        <v>375</v>
      </c>
      <c r="O7" s="10">
        <f t="shared" ref="O7:O9" si="11">J7/4</f>
        <v>150</v>
      </c>
      <c r="P7" s="13">
        <f t="shared" ref="P7:P9" si="12">K7*O7</f>
        <v>375</v>
      </c>
      <c r="Q7" s="10">
        <f t="shared" ref="Q7:Q9" si="13">J7/4</f>
        <v>150</v>
      </c>
      <c r="R7" s="21">
        <f t="shared" ref="R7:R9" si="14">K7*Q7</f>
        <v>375</v>
      </c>
      <c r="S7" s="10">
        <f t="shared" ref="S7:S9" si="15">J7/4</f>
        <v>150</v>
      </c>
      <c r="T7" s="13">
        <f t="shared" ref="T7:T9" si="16">K7*S7</f>
        <v>375</v>
      </c>
    </row>
    <row r="8" spans="1:22" ht="19.5" customHeight="1" x14ac:dyDescent="0.3">
      <c r="A8" s="11">
        <v>3</v>
      </c>
      <c r="B8" s="7" t="s">
        <v>39</v>
      </c>
      <c r="C8" s="11" t="s">
        <v>47</v>
      </c>
      <c r="D8" s="11" t="s">
        <v>29</v>
      </c>
      <c r="E8" s="12">
        <v>20</v>
      </c>
      <c r="F8" s="12">
        <v>32</v>
      </c>
      <c r="G8" s="12">
        <v>24</v>
      </c>
      <c r="H8" s="12">
        <f t="shared" ref="H8:H24" si="17">(E8+F8+G8)/3*1.1</f>
        <v>27.866666666666667</v>
      </c>
      <c r="I8" s="12">
        <v>0</v>
      </c>
      <c r="J8" s="20">
        <v>28</v>
      </c>
      <c r="K8" s="19">
        <v>125</v>
      </c>
      <c r="L8" s="13">
        <f t="shared" ref="L8:L20" si="18">J8*K8</f>
        <v>3500</v>
      </c>
      <c r="M8" s="10">
        <f t="shared" si="9"/>
        <v>7</v>
      </c>
      <c r="N8" s="13">
        <f t="shared" si="10"/>
        <v>875</v>
      </c>
      <c r="O8" s="10">
        <f t="shared" si="11"/>
        <v>7</v>
      </c>
      <c r="P8" s="13">
        <f t="shared" si="12"/>
        <v>875</v>
      </c>
      <c r="Q8" s="10">
        <f t="shared" si="13"/>
        <v>7</v>
      </c>
      <c r="R8" s="21">
        <f t="shared" si="14"/>
        <v>875</v>
      </c>
      <c r="S8" s="10">
        <f t="shared" si="15"/>
        <v>7</v>
      </c>
      <c r="T8" s="13">
        <f t="shared" si="16"/>
        <v>875</v>
      </c>
    </row>
    <row r="9" spans="1:22" ht="19.5" customHeight="1" x14ac:dyDescent="0.3">
      <c r="A9" s="11">
        <v>4</v>
      </c>
      <c r="B9" s="7" t="s">
        <v>40</v>
      </c>
      <c r="C9" s="11" t="s">
        <v>47</v>
      </c>
      <c r="D9" s="11" t="s">
        <v>29</v>
      </c>
      <c r="E9" s="12">
        <v>24</v>
      </c>
      <c r="F9" s="12">
        <v>30</v>
      </c>
      <c r="G9" s="12">
        <v>36</v>
      </c>
      <c r="H9" s="12">
        <f t="shared" si="17"/>
        <v>33</v>
      </c>
      <c r="I9" s="12">
        <v>0</v>
      </c>
      <c r="J9" s="20">
        <v>40</v>
      </c>
      <c r="K9" s="19">
        <v>125</v>
      </c>
      <c r="L9" s="13">
        <f t="shared" si="18"/>
        <v>5000</v>
      </c>
      <c r="M9" s="10">
        <f t="shared" si="9"/>
        <v>10</v>
      </c>
      <c r="N9" s="13">
        <f t="shared" si="10"/>
        <v>1250</v>
      </c>
      <c r="O9" s="10">
        <f t="shared" si="11"/>
        <v>10</v>
      </c>
      <c r="P9" s="13">
        <f t="shared" si="12"/>
        <v>1250</v>
      </c>
      <c r="Q9" s="10">
        <f t="shared" si="13"/>
        <v>10</v>
      </c>
      <c r="R9" s="21">
        <f t="shared" si="14"/>
        <v>1250</v>
      </c>
      <c r="S9" s="10">
        <f t="shared" si="15"/>
        <v>10</v>
      </c>
      <c r="T9" s="13">
        <f t="shared" si="16"/>
        <v>1250</v>
      </c>
    </row>
    <row r="10" spans="1:22" ht="19.5" customHeight="1" x14ac:dyDescent="0.3">
      <c r="A10" s="11">
        <v>5</v>
      </c>
      <c r="B10" s="7" t="s">
        <v>41</v>
      </c>
      <c r="C10" s="11" t="s">
        <v>47</v>
      </c>
      <c r="D10" s="11" t="s">
        <v>29</v>
      </c>
      <c r="E10" s="12">
        <v>120</v>
      </c>
      <c r="F10" s="12">
        <v>120</v>
      </c>
      <c r="G10" s="12">
        <v>203</v>
      </c>
      <c r="H10" s="12">
        <f t="shared" si="17"/>
        <v>162.43333333333334</v>
      </c>
      <c r="I10" s="12">
        <v>0</v>
      </c>
      <c r="J10" s="20">
        <v>160</v>
      </c>
      <c r="K10" s="19">
        <v>125</v>
      </c>
      <c r="L10" s="13">
        <f t="shared" si="18"/>
        <v>20000</v>
      </c>
      <c r="M10" s="10">
        <f t="shared" ref="M10:M24" si="19">J10/4</f>
        <v>40</v>
      </c>
      <c r="N10" s="13">
        <f t="shared" ref="N10:N24" si="20">K10*M10</f>
        <v>5000</v>
      </c>
      <c r="O10" s="10">
        <f t="shared" ref="O10:O24" si="21">J10/4</f>
        <v>40</v>
      </c>
      <c r="P10" s="13">
        <f t="shared" ref="P10:P24" si="22">K10*O10</f>
        <v>5000</v>
      </c>
      <c r="Q10" s="10">
        <f t="shared" ref="Q10:Q24" si="23">J10/4</f>
        <v>40</v>
      </c>
      <c r="R10" s="21">
        <f t="shared" ref="R10:R24" si="24">K10*Q10</f>
        <v>5000</v>
      </c>
      <c r="S10" s="10">
        <f t="shared" ref="S10:S24" si="25">J10/4</f>
        <v>40</v>
      </c>
      <c r="T10" s="13">
        <f t="shared" ref="T10:T24" si="26">K10*S10</f>
        <v>5000</v>
      </c>
    </row>
    <row r="11" spans="1:22" ht="19.5" customHeight="1" x14ac:dyDescent="0.3">
      <c r="A11" s="11">
        <v>6</v>
      </c>
      <c r="B11" s="7" t="s">
        <v>42</v>
      </c>
      <c r="C11" s="11" t="s">
        <v>47</v>
      </c>
      <c r="D11" s="11" t="s">
        <v>29</v>
      </c>
      <c r="E11" s="12">
        <v>100</v>
      </c>
      <c r="F11" s="12">
        <v>140</v>
      </c>
      <c r="G11" s="12">
        <v>125</v>
      </c>
      <c r="H11" s="12">
        <f t="shared" si="17"/>
        <v>133.83333333333334</v>
      </c>
      <c r="I11" s="12">
        <v>0</v>
      </c>
      <c r="J11" s="20">
        <v>120</v>
      </c>
      <c r="K11" s="19">
        <v>125</v>
      </c>
      <c r="L11" s="13">
        <f t="shared" si="18"/>
        <v>15000</v>
      </c>
      <c r="M11" s="10">
        <f t="shared" si="19"/>
        <v>30</v>
      </c>
      <c r="N11" s="13">
        <f t="shared" si="20"/>
        <v>3750</v>
      </c>
      <c r="O11" s="10">
        <f t="shared" si="21"/>
        <v>30</v>
      </c>
      <c r="P11" s="13">
        <f t="shared" si="22"/>
        <v>3750</v>
      </c>
      <c r="Q11" s="10">
        <f t="shared" si="23"/>
        <v>30</v>
      </c>
      <c r="R11" s="21">
        <f t="shared" si="24"/>
        <v>3750</v>
      </c>
      <c r="S11" s="10">
        <f t="shared" si="25"/>
        <v>30</v>
      </c>
      <c r="T11" s="13">
        <f t="shared" si="26"/>
        <v>3750</v>
      </c>
    </row>
    <row r="12" spans="1:22" ht="19.5" customHeight="1" x14ac:dyDescent="0.3">
      <c r="A12" s="11">
        <v>7</v>
      </c>
      <c r="B12" s="7" t="s">
        <v>43</v>
      </c>
      <c r="C12" s="11" t="s">
        <v>47</v>
      </c>
      <c r="D12" s="11" t="s">
        <v>29</v>
      </c>
      <c r="E12" s="12">
        <v>200</v>
      </c>
      <c r="F12" s="12">
        <v>220</v>
      </c>
      <c r="G12" s="12">
        <v>355</v>
      </c>
      <c r="H12" s="12">
        <f t="shared" si="17"/>
        <v>284.16666666666669</v>
      </c>
      <c r="I12" s="12">
        <v>0</v>
      </c>
      <c r="J12" s="20">
        <v>280</v>
      </c>
      <c r="K12" s="19">
        <v>125</v>
      </c>
      <c r="L12" s="13">
        <f t="shared" si="18"/>
        <v>35000</v>
      </c>
      <c r="M12" s="10">
        <f t="shared" si="19"/>
        <v>70</v>
      </c>
      <c r="N12" s="13">
        <f t="shared" si="20"/>
        <v>8750</v>
      </c>
      <c r="O12" s="10">
        <f t="shared" si="21"/>
        <v>70</v>
      </c>
      <c r="P12" s="13">
        <f t="shared" si="22"/>
        <v>8750</v>
      </c>
      <c r="Q12" s="10">
        <f t="shared" si="23"/>
        <v>70</v>
      </c>
      <c r="R12" s="21">
        <f t="shared" si="24"/>
        <v>8750</v>
      </c>
      <c r="S12" s="10">
        <f t="shared" si="25"/>
        <v>70</v>
      </c>
      <c r="T12" s="13">
        <f t="shared" si="26"/>
        <v>8750</v>
      </c>
    </row>
    <row r="13" spans="1:22" ht="19.5" customHeight="1" x14ac:dyDescent="0.3">
      <c r="A13" s="11">
        <v>8</v>
      </c>
      <c r="B13" s="7" t="s">
        <v>44</v>
      </c>
      <c r="C13" s="11" t="s">
        <v>47</v>
      </c>
      <c r="D13" s="11" t="s">
        <v>29</v>
      </c>
      <c r="E13" s="12">
        <v>60</v>
      </c>
      <c r="F13" s="12">
        <v>75</v>
      </c>
      <c r="G13" s="12">
        <v>160</v>
      </c>
      <c r="H13" s="12">
        <f t="shared" si="17"/>
        <v>108.16666666666667</v>
      </c>
      <c r="I13" s="12">
        <v>0</v>
      </c>
      <c r="J13" s="20">
        <v>120</v>
      </c>
      <c r="K13" s="19">
        <v>125</v>
      </c>
      <c r="L13" s="13">
        <f t="shared" si="18"/>
        <v>15000</v>
      </c>
      <c r="M13" s="10">
        <f t="shared" si="19"/>
        <v>30</v>
      </c>
      <c r="N13" s="13">
        <f t="shared" si="20"/>
        <v>3750</v>
      </c>
      <c r="O13" s="10">
        <f t="shared" si="21"/>
        <v>30</v>
      </c>
      <c r="P13" s="13">
        <f t="shared" si="22"/>
        <v>3750</v>
      </c>
      <c r="Q13" s="10">
        <f t="shared" si="23"/>
        <v>30</v>
      </c>
      <c r="R13" s="21">
        <f t="shared" si="24"/>
        <v>3750</v>
      </c>
      <c r="S13" s="10">
        <f t="shared" si="25"/>
        <v>30</v>
      </c>
      <c r="T13" s="13">
        <f t="shared" si="26"/>
        <v>3750</v>
      </c>
    </row>
    <row r="14" spans="1:22" ht="19.5" customHeight="1" x14ac:dyDescent="0.3">
      <c r="A14" s="11">
        <v>9</v>
      </c>
      <c r="B14" s="7" t="s">
        <v>52</v>
      </c>
      <c r="C14" s="11" t="s">
        <v>47</v>
      </c>
      <c r="D14" s="11" t="s">
        <v>29</v>
      </c>
      <c r="E14" s="12"/>
      <c r="F14" s="12">
        <v>22</v>
      </c>
      <c r="G14" s="12">
        <v>84</v>
      </c>
      <c r="H14" s="12">
        <f>(E14+F14+G14)/2*1.1</f>
        <v>58.300000000000004</v>
      </c>
      <c r="I14" s="12">
        <v>0</v>
      </c>
      <c r="J14" s="20">
        <v>60</v>
      </c>
      <c r="K14" s="19">
        <v>135</v>
      </c>
      <c r="L14" s="13">
        <f t="shared" ref="L14" si="27">J14*K14</f>
        <v>8100</v>
      </c>
      <c r="M14" s="10">
        <f t="shared" si="19"/>
        <v>15</v>
      </c>
      <c r="N14" s="13">
        <f t="shared" si="20"/>
        <v>2025</v>
      </c>
      <c r="O14" s="10">
        <f t="shared" si="21"/>
        <v>15</v>
      </c>
      <c r="P14" s="13">
        <f t="shared" si="22"/>
        <v>2025</v>
      </c>
      <c r="Q14" s="10">
        <f t="shared" si="23"/>
        <v>15</v>
      </c>
      <c r="R14" s="21">
        <f t="shared" si="24"/>
        <v>2025</v>
      </c>
      <c r="S14" s="10">
        <f t="shared" si="25"/>
        <v>15</v>
      </c>
      <c r="T14" s="13">
        <f t="shared" si="26"/>
        <v>2025</v>
      </c>
    </row>
    <row r="15" spans="1:22" ht="19.5" customHeight="1" x14ac:dyDescent="0.3">
      <c r="A15" s="11">
        <v>10</v>
      </c>
      <c r="B15" s="7" t="s">
        <v>45</v>
      </c>
      <c r="C15" s="11" t="s">
        <v>47</v>
      </c>
      <c r="D15" s="11" t="s">
        <v>29</v>
      </c>
      <c r="E15" s="12">
        <v>10</v>
      </c>
      <c r="F15" s="12">
        <v>8</v>
      </c>
      <c r="G15" s="12">
        <v>6</v>
      </c>
      <c r="H15" s="12">
        <f t="shared" si="17"/>
        <v>8.8000000000000007</v>
      </c>
      <c r="I15" s="12">
        <v>0</v>
      </c>
      <c r="J15" s="20">
        <v>12</v>
      </c>
      <c r="K15" s="19">
        <v>135</v>
      </c>
      <c r="L15" s="13">
        <f t="shared" si="18"/>
        <v>1620</v>
      </c>
      <c r="M15" s="10">
        <f t="shared" si="19"/>
        <v>3</v>
      </c>
      <c r="N15" s="13">
        <f t="shared" si="20"/>
        <v>405</v>
      </c>
      <c r="O15" s="10">
        <f t="shared" si="21"/>
        <v>3</v>
      </c>
      <c r="P15" s="13">
        <f t="shared" si="22"/>
        <v>405</v>
      </c>
      <c r="Q15" s="10">
        <f t="shared" si="23"/>
        <v>3</v>
      </c>
      <c r="R15" s="21">
        <f t="shared" si="24"/>
        <v>405</v>
      </c>
      <c r="S15" s="10">
        <f t="shared" si="25"/>
        <v>3</v>
      </c>
      <c r="T15" s="13">
        <f t="shared" si="26"/>
        <v>405</v>
      </c>
    </row>
    <row r="16" spans="1:22" ht="19.5" customHeight="1" x14ac:dyDescent="0.3">
      <c r="A16" s="11">
        <v>11</v>
      </c>
      <c r="B16" s="7" t="s">
        <v>75</v>
      </c>
      <c r="C16" s="11" t="s">
        <v>47</v>
      </c>
      <c r="D16" s="11" t="s">
        <v>29</v>
      </c>
      <c r="E16" s="12">
        <v>8</v>
      </c>
      <c r="F16" s="12">
        <v>10</v>
      </c>
      <c r="G16" s="12">
        <v>24</v>
      </c>
      <c r="H16" s="12">
        <f t="shared" si="17"/>
        <v>15.400000000000002</v>
      </c>
      <c r="I16" s="12">
        <v>0</v>
      </c>
      <c r="J16" s="20">
        <v>16</v>
      </c>
      <c r="K16" s="19">
        <v>135</v>
      </c>
      <c r="L16" s="13">
        <f t="shared" si="18"/>
        <v>2160</v>
      </c>
      <c r="M16" s="10">
        <f t="shared" si="19"/>
        <v>4</v>
      </c>
      <c r="N16" s="13">
        <f t="shared" si="20"/>
        <v>540</v>
      </c>
      <c r="O16" s="10">
        <f t="shared" si="21"/>
        <v>4</v>
      </c>
      <c r="P16" s="13">
        <f t="shared" si="22"/>
        <v>540</v>
      </c>
      <c r="Q16" s="10">
        <f t="shared" si="23"/>
        <v>4</v>
      </c>
      <c r="R16" s="21">
        <f t="shared" si="24"/>
        <v>540</v>
      </c>
      <c r="S16" s="10">
        <f t="shared" si="25"/>
        <v>4</v>
      </c>
      <c r="T16" s="13">
        <f t="shared" si="26"/>
        <v>540</v>
      </c>
    </row>
    <row r="17" spans="1:23" ht="19.5" customHeight="1" x14ac:dyDescent="0.3">
      <c r="A17" s="11">
        <v>12</v>
      </c>
      <c r="B17" s="7" t="s">
        <v>46</v>
      </c>
      <c r="C17" s="11" t="s">
        <v>47</v>
      </c>
      <c r="D17" s="11" t="s">
        <v>29</v>
      </c>
      <c r="E17" s="12">
        <v>10</v>
      </c>
      <c r="F17" s="12">
        <v>30</v>
      </c>
      <c r="G17" s="12">
        <v>8</v>
      </c>
      <c r="H17" s="12">
        <f t="shared" si="17"/>
        <v>17.600000000000001</v>
      </c>
      <c r="I17" s="12">
        <v>0</v>
      </c>
      <c r="J17" s="20">
        <v>20</v>
      </c>
      <c r="K17" s="19">
        <v>135</v>
      </c>
      <c r="L17" s="13">
        <f t="shared" si="18"/>
        <v>2700</v>
      </c>
      <c r="M17" s="10">
        <f t="shared" si="19"/>
        <v>5</v>
      </c>
      <c r="N17" s="13">
        <f t="shared" si="20"/>
        <v>675</v>
      </c>
      <c r="O17" s="10">
        <f t="shared" si="21"/>
        <v>5</v>
      </c>
      <c r="P17" s="13">
        <f t="shared" si="22"/>
        <v>675</v>
      </c>
      <c r="Q17" s="10">
        <f t="shared" si="23"/>
        <v>5</v>
      </c>
      <c r="R17" s="21">
        <f t="shared" si="24"/>
        <v>675</v>
      </c>
      <c r="S17" s="10">
        <f t="shared" si="25"/>
        <v>5</v>
      </c>
      <c r="T17" s="13">
        <f t="shared" si="26"/>
        <v>675</v>
      </c>
    </row>
    <row r="18" spans="1:23" ht="19.5" customHeight="1" x14ac:dyDescent="0.3">
      <c r="A18" s="11">
        <v>13</v>
      </c>
      <c r="B18" s="7" t="s">
        <v>37</v>
      </c>
      <c r="C18" s="11" t="s">
        <v>47</v>
      </c>
      <c r="D18" s="11" t="s">
        <v>21</v>
      </c>
      <c r="E18" s="12">
        <v>5</v>
      </c>
      <c r="F18" s="12">
        <v>10</v>
      </c>
      <c r="G18" s="12">
        <v>72</v>
      </c>
      <c r="H18" s="12">
        <f t="shared" si="17"/>
        <v>31.900000000000002</v>
      </c>
      <c r="I18" s="12">
        <v>0</v>
      </c>
      <c r="J18" s="20">
        <v>32</v>
      </c>
      <c r="K18" s="19">
        <v>32</v>
      </c>
      <c r="L18" s="13">
        <f t="shared" si="18"/>
        <v>1024</v>
      </c>
      <c r="M18" s="10">
        <f t="shared" si="19"/>
        <v>8</v>
      </c>
      <c r="N18" s="13">
        <f t="shared" si="20"/>
        <v>256</v>
      </c>
      <c r="O18" s="10">
        <f t="shared" si="21"/>
        <v>8</v>
      </c>
      <c r="P18" s="13">
        <f t="shared" si="22"/>
        <v>256</v>
      </c>
      <c r="Q18" s="10">
        <f t="shared" si="23"/>
        <v>8</v>
      </c>
      <c r="R18" s="21">
        <f t="shared" si="24"/>
        <v>256</v>
      </c>
      <c r="S18" s="10">
        <f t="shared" si="25"/>
        <v>8</v>
      </c>
      <c r="T18" s="13">
        <f t="shared" si="26"/>
        <v>256</v>
      </c>
    </row>
    <row r="19" spans="1:23" ht="19.5" customHeight="1" x14ac:dyDescent="0.3">
      <c r="A19" s="11">
        <v>14</v>
      </c>
      <c r="B19" s="7" t="s">
        <v>38</v>
      </c>
      <c r="C19" s="11" t="s">
        <v>47</v>
      </c>
      <c r="D19" s="11" t="s">
        <v>21</v>
      </c>
      <c r="E19" s="12">
        <v>400</v>
      </c>
      <c r="F19" s="12">
        <v>160</v>
      </c>
      <c r="G19" s="12">
        <v>467</v>
      </c>
      <c r="H19" s="12">
        <f t="shared" si="17"/>
        <v>376.56666666666666</v>
      </c>
      <c r="I19" s="12">
        <v>0</v>
      </c>
      <c r="J19" s="20">
        <v>400</v>
      </c>
      <c r="K19" s="19">
        <v>32</v>
      </c>
      <c r="L19" s="13">
        <f t="shared" si="18"/>
        <v>12800</v>
      </c>
      <c r="M19" s="10">
        <f t="shared" si="19"/>
        <v>100</v>
      </c>
      <c r="N19" s="13">
        <f t="shared" si="20"/>
        <v>3200</v>
      </c>
      <c r="O19" s="10">
        <f t="shared" si="21"/>
        <v>100</v>
      </c>
      <c r="P19" s="13">
        <f t="shared" si="22"/>
        <v>3200</v>
      </c>
      <c r="Q19" s="10">
        <f t="shared" si="23"/>
        <v>100</v>
      </c>
      <c r="R19" s="21">
        <f t="shared" si="24"/>
        <v>3200</v>
      </c>
      <c r="S19" s="10">
        <f t="shared" si="25"/>
        <v>100</v>
      </c>
      <c r="T19" s="13">
        <f t="shared" si="26"/>
        <v>3200</v>
      </c>
    </row>
    <row r="20" spans="1:23" ht="19.5" customHeight="1" x14ac:dyDescent="0.3">
      <c r="A20" s="11">
        <v>15</v>
      </c>
      <c r="B20" s="7" t="s">
        <v>76</v>
      </c>
      <c r="C20" s="11" t="s">
        <v>47</v>
      </c>
      <c r="D20" s="11" t="s">
        <v>21</v>
      </c>
      <c r="E20" s="12"/>
      <c r="F20" s="12"/>
      <c r="G20" s="12">
        <v>120000</v>
      </c>
      <c r="H20" s="12">
        <f>(E20+F20+G20)/1*1.1</f>
        <v>132000</v>
      </c>
      <c r="I20" s="12">
        <v>20000</v>
      </c>
      <c r="J20" s="20">
        <v>120000</v>
      </c>
      <c r="K20" s="19">
        <v>0.15</v>
      </c>
      <c r="L20" s="13">
        <f t="shared" si="18"/>
        <v>18000</v>
      </c>
      <c r="M20" s="10">
        <f t="shared" si="19"/>
        <v>30000</v>
      </c>
      <c r="N20" s="13">
        <f t="shared" si="20"/>
        <v>4500</v>
      </c>
      <c r="O20" s="10">
        <f t="shared" si="21"/>
        <v>30000</v>
      </c>
      <c r="P20" s="13">
        <f t="shared" si="22"/>
        <v>4500</v>
      </c>
      <c r="Q20" s="10">
        <f t="shared" si="23"/>
        <v>30000</v>
      </c>
      <c r="R20" s="21">
        <f t="shared" si="24"/>
        <v>4500</v>
      </c>
      <c r="S20" s="10">
        <f t="shared" si="25"/>
        <v>30000</v>
      </c>
      <c r="T20" s="13">
        <f t="shared" si="26"/>
        <v>4500</v>
      </c>
    </row>
    <row r="21" spans="1:23" ht="19.5" customHeight="1" x14ac:dyDescent="0.3">
      <c r="A21" s="11">
        <v>16</v>
      </c>
      <c r="B21" s="7" t="s">
        <v>50</v>
      </c>
      <c r="C21" s="11" t="s">
        <v>47</v>
      </c>
      <c r="D21" s="11" t="s">
        <v>24</v>
      </c>
      <c r="E21" s="12">
        <v>460000</v>
      </c>
      <c r="F21" s="12">
        <v>310000</v>
      </c>
      <c r="G21" s="12">
        <v>240000</v>
      </c>
      <c r="H21" s="12">
        <f t="shared" si="17"/>
        <v>370333.33333333337</v>
      </c>
      <c r="I21" s="12">
        <v>45000</v>
      </c>
      <c r="J21" s="20">
        <v>400000</v>
      </c>
      <c r="K21" s="19">
        <v>0.24</v>
      </c>
      <c r="L21" s="13">
        <f t="shared" ref="L21" si="28">J21*K21</f>
        <v>96000</v>
      </c>
      <c r="M21" s="10">
        <f t="shared" si="19"/>
        <v>100000</v>
      </c>
      <c r="N21" s="13">
        <f t="shared" si="20"/>
        <v>24000</v>
      </c>
      <c r="O21" s="10">
        <f t="shared" si="21"/>
        <v>100000</v>
      </c>
      <c r="P21" s="13">
        <f t="shared" si="22"/>
        <v>24000</v>
      </c>
      <c r="Q21" s="10">
        <f t="shared" si="23"/>
        <v>100000</v>
      </c>
      <c r="R21" s="21">
        <f t="shared" si="24"/>
        <v>24000</v>
      </c>
      <c r="S21" s="10">
        <f t="shared" si="25"/>
        <v>100000</v>
      </c>
      <c r="T21" s="13">
        <f t="shared" si="26"/>
        <v>24000</v>
      </c>
    </row>
    <row r="22" spans="1:23" ht="19.5" customHeight="1" x14ac:dyDescent="0.3">
      <c r="A22" s="11">
        <v>17</v>
      </c>
      <c r="B22" s="7" t="s">
        <v>49</v>
      </c>
      <c r="C22" s="11" t="s">
        <v>47</v>
      </c>
      <c r="D22" s="11" t="s">
        <v>24</v>
      </c>
      <c r="E22" s="12">
        <v>120000</v>
      </c>
      <c r="F22" s="12">
        <v>175000</v>
      </c>
      <c r="G22" s="12">
        <v>193200</v>
      </c>
      <c r="H22" s="12">
        <f t="shared" si="17"/>
        <v>179006.66666666669</v>
      </c>
      <c r="I22" s="12">
        <v>24000</v>
      </c>
      <c r="J22" s="20">
        <v>160000</v>
      </c>
      <c r="K22" s="19">
        <v>0.2</v>
      </c>
      <c r="L22" s="13">
        <f t="shared" ref="L22" si="29">J22*K22</f>
        <v>32000</v>
      </c>
      <c r="M22" s="10">
        <f t="shared" si="19"/>
        <v>40000</v>
      </c>
      <c r="N22" s="13">
        <f t="shared" si="20"/>
        <v>8000</v>
      </c>
      <c r="O22" s="10">
        <f t="shared" si="21"/>
        <v>40000</v>
      </c>
      <c r="P22" s="13">
        <f t="shared" si="22"/>
        <v>8000</v>
      </c>
      <c r="Q22" s="10">
        <f t="shared" si="23"/>
        <v>40000</v>
      </c>
      <c r="R22" s="21">
        <f t="shared" si="24"/>
        <v>8000</v>
      </c>
      <c r="S22" s="10">
        <f t="shared" si="25"/>
        <v>40000</v>
      </c>
      <c r="T22" s="13">
        <f t="shared" si="26"/>
        <v>8000</v>
      </c>
    </row>
    <row r="23" spans="1:23" ht="19.5" customHeight="1" x14ac:dyDescent="0.3">
      <c r="A23" s="11">
        <v>18</v>
      </c>
      <c r="B23" s="7" t="s">
        <v>51</v>
      </c>
      <c r="C23" s="11" t="s">
        <v>47</v>
      </c>
      <c r="D23" s="11" t="s">
        <v>24</v>
      </c>
      <c r="E23" s="12">
        <v>65000</v>
      </c>
      <c r="F23" s="12">
        <v>55000</v>
      </c>
      <c r="G23" s="12">
        <v>60000</v>
      </c>
      <c r="H23" s="12">
        <f t="shared" si="17"/>
        <v>66000</v>
      </c>
      <c r="I23" s="12">
        <v>20000</v>
      </c>
      <c r="J23" s="20">
        <v>40000</v>
      </c>
      <c r="K23" s="19">
        <v>0.3</v>
      </c>
      <c r="L23" s="13">
        <f t="shared" ref="L23:L24" si="30">J23*K23</f>
        <v>12000</v>
      </c>
      <c r="M23" s="10">
        <f t="shared" si="19"/>
        <v>10000</v>
      </c>
      <c r="N23" s="13">
        <f t="shared" si="20"/>
        <v>3000</v>
      </c>
      <c r="O23" s="10">
        <f t="shared" si="21"/>
        <v>10000</v>
      </c>
      <c r="P23" s="13">
        <f t="shared" si="22"/>
        <v>3000</v>
      </c>
      <c r="Q23" s="10">
        <f t="shared" si="23"/>
        <v>10000</v>
      </c>
      <c r="R23" s="21">
        <f t="shared" si="24"/>
        <v>3000</v>
      </c>
      <c r="S23" s="10">
        <f t="shared" si="25"/>
        <v>10000</v>
      </c>
      <c r="T23" s="13">
        <f t="shared" si="26"/>
        <v>3000</v>
      </c>
    </row>
    <row r="24" spans="1:23" ht="19.5" customHeight="1" x14ac:dyDescent="0.3">
      <c r="A24" s="11">
        <v>19</v>
      </c>
      <c r="B24" s="7" t="s">
        <v>35</v>
      </c>
      <c r="C24" s="11" t="s">
        <v>47</v>
      </c>
      <c r="D24" s="11" t="s">
        <v>24</v>
      </c>
      <c r="E24" s="12">
        <v>2000</v>
      </c>
      <c r="F24" s="12">
        <v>2400</v>
      </c>
      <c r="G24" s="12">
        <v>15600</v>
      </c>
      <c r="H24" s="12">
        <f t="shared" si="17"/>
        <v>7333.3333333333339</v>
      </c>
      <c r="I24" s="12">
        <v>4000</v>
      </c>
      <c r="J24" s="20">
        <v>4000</v>
      </c>
      <c r="K24" s="19">
        <v>0.34</v>
      </c>
      <c r="L24" s="13">
        <f t="shared" si="30"/>
        <v>1360</v>
      </c>
      <c r="M24" s="10">
        <f t="shared" si="19"/>
        <v>1000</v>
      </c>
      <c r="N24" s="13">
        <f t="shared" si="20"/>
        <v>340</v>
      </c>
      <c r="O24" s="10">
        <f t="shared" si="21"/>
        <v>1000</v>
      </c>
      <c r="P24" s="13">
        <f t="shared" si="22"/>
        <v>340</v>
      </c>
      <c r="Q24" s="10">
        <f t="shared" si="23"/>
        <v>1000</v>
      </c>
      <c r="R24" s="21">
        <f t="shared" si="24"/>
        <v>340</v>
      </c>
      <c r="S24" s="10">
        <f t="shared" si="25"/>
        <v>1000</v>
      </c>
      <c r="T24" s="13">
        <f t="shared" si="26"/>
        <v>340</v>
      </c>
    </row>
    <row r="25" spans="1:23" s="16" customFormat="1" ht="17.149999999999999" customHeight="1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40"/>
      <c r="L25" s="15">
        <f>SUM(L6:L24)</f>
        <v>284764</v>
      </c>
      <c r="M25" s="15" t="s">
        <v>22</v>
      </c>
      <c r="N25" s="3">
        <f>SUM(N6:N24)</f>
        <v>71191</v>
      </c>
      <c r="O25" s="15" t="s">
        <v>16</v>
      </c>
      <c r="P25" s="3">
        <f>SUM(P6:P24)</f>
        <v>71191</v>
      </c>
      <c r="Q25" s="15" t="s">
        <v>17</v>
      </c>
      <c r="R25" s="3">
        <f>SUM(R6:R24)</f>
        <v>71191</v>
      </c>
      <c r="S25" s="15" t="s">
        <v>18</v>
      </c>
      <c r="T25" s="3">
        <f>SUM(T6:T24)</f>
        <v>71191</v>
      </c>
    </row>
    <row r="26" spans="1:23" ht="23.15" customHeight="1" x14ac:dyDescent="0.3">
      <c r="L26" s="22">
        <f>N25+P25+R25+T25</f>
        <v>284764</v>
      </c>
    </row>
    <row r="27" spans="1:23" s="28" customFormat="1" ht="23.5" customHeight="1" x14ac:dyDescent="0.35">
      <c r="A27" s="23"/>
      <c r="B27" s="24" t="s">
        <v>25</v>
      </c>
      <c r="C27" s="24"/>
      <c r="D27" s="25"/>
      <c r="E27" s="25" t="s">
        <v>71</v>
      </c>
      <c r="F27" s="25"/>
      <c r="G27" s="25"/>
      <c r="H27" s="24"/>
      <c r="I27" s="25"/>
      <c r="J27" s="23"/>
      <c r="K27" s="25" t="s">
        <v>25</v>
      </c>
      <c r="L27" s="25"/>
      <c r="M27" s="25"/>
      <c r="N27" s="25"/>
      <c r="O27" s="23"/>
      <c r="P27" s="26"/>
      <c r="Q27" s="27" t="s">
        <v>25</v>
      </c>
      <c r="R27" s="27"/>
      <c r="S27" s="27"/>
      <c r="T27" s="27"/>
      <c r="U27" s="27"/>
      <c r="V27" s="27"/>
      <c r="W27" s="23"/>
    </row>
    <row r="28" spans="1:23" s="28" customFormat="1" ht="16.5" customHeight="1" x14ac:dyDescent="0.35">
      <c r="B28" s="28" t="s">
        <v>26</v>
      </c>
      <c r="D28" s="29"/>
      <c r="E28" s="29" t="s">
        <v>72</v>
      </c>
      <c r="F28" s="29"/>
      <c r="G28" s="29"/>
      <c r="I28" s="29"/>
      <c r="K28" s="29" t="s">
        <v>48</v>
      </c>
      <c r="L28" s="29"/>
      <c r="M28" s="29"/>
      <c r="N28" s="29"/>
      <c r="Q28" s="30" t="s">
        <v>36</v>
      </c>
      <c r="R28" s="30"/>
      <c r="S28" s="30"/>
      <c r="T28" s="30"/>
      <c r="U28" s="30"/>
      <c r="V28" s="30"/>
    </row>
    <row r="29" spans="1:23" s="28" customFormat="1" ht="16.5" customHeight="1" x14ac:dyDescent="0.35">
      <c r="B29" s="28" t="s">
        <v>30</v>
      </c>
      <c r="D29" s="29"/>
      <c r="E29" s="29" t="s">
        <v>73</v>
      </c>
      <c r="F29" s="29"/>
      <c r="G29" s="29"/>
      <c r="I29" s="29"/>
      <c r="K29" s="29" t="s">
        <v>31</v>
      </c>
      <c r="L29" s="29"/>
      <c r="M29" s="29"/>
      <c r="N29" s="29"/>
      <c r="Q29" s="30" t="s">
        <v>32</v>
      </c>
      <c r="R29" s="30"/>
      <c r="S29" s="30"/>
      <c r="T29" s="30"/>
      <c r="U29" s="30"/>
      <c r="V29" s="30"/>
    </row>
    <row r="30" spans="1:23" s="28" customFormat="1" ht="16.5" customHeight="1" x14ac:dyDescent="0.35">
      <c r="B30" s="28" t="s">
        <v>33</v>
      </c>
      <c r="D30" s="29"/>
      <c r="E30" s="29" t="s">
        <v>74</v>
      </c>
      <c r="F30" s="29"/>
      <c r="G30" s="29"/>
      <c r="I30" s="29"/>
      <c r="K30" s="29" t="s">
        <v>19</v>
      </c>
      <c r="L30" s="29"/>
      <c r="M30" s="29"/>
      <c r="N30" s="29"/>
      <c r="Q30" s="30" t="s">
        <v>20</v>
      </c>
      <c r="R30" s="30"/>
      <c r="S30" s="30"/>
      <c r="T30" s="30"/>
      <c r="U30" s="30"/>
      <c r="V30" s="30"/>
    </row>
  </sheetData>
  <mergeCells count="18">
    <mergeCell ref="S4:T4"/>
    <mergeCell ref="A1:T1"/>
    <mergeCell ref="A2:T2"/>
    <mergeCell ref="A3:T3"/>
    <mergeCell ref="E4:G4"/>
    <mergeCell ref="A25:K25"/>
    <mergeCell ref="O4:P4"/>
    <mergeCell ref="Q4:R4"/>
    <mergeCell ref="A4:A5"/>
    <mergeCell ref="K4:K5"/>
    <mergeCell ref="L4:L5"/>
    <mergeCell ref="M4:N4"/>
    <mergeCell ref="B4:B5"/>
    <mergeCell ref="H4:H5"/>
    <mergeCell ref="I4:I5"/>
    <mergeCell ref="J4:J5"/>
    <mergeCell ref="C4:C5"/>
    <mergeCell ref="D4:D5"/>
  </mergeCells>
  <pageMargins left="0.11811023622047245" right="0.19685039370078741" top="0.55118110236220474" bottom="0.15748031496062992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tabSelected="1" topLeftCell="A7" zoomScale="80" zoomScaleNormal="80" workbookViewId="0">
      <selection activeCell="E14" sqref="E14"/>
    </sheetView>
  </sheetViews>
  <sheetFormatPr defaultRowHeight="14" x14ac:dyDescent="0.3"/>
  <cols>
    <col min="1" max="1" width="6.58203125" customWidth="1"/>
    <col min="2" max="2" width="32.08203125" customWidth="1"/>
    <col min="3" max="3" width="25.83203125" customWidth="1"/>
    <col min="4" max="4" width="21.5" customWidth="1"/>
    <col min="5" max="5" width="31.58203125" customWidth="1"/>
    <col min="8" max="8" width="18.08203125" customWidth="1"/>
  </cols>
  <sheetData>
    <row r="1" spans="2:8" ht="30.5" x14ac:dyDescent="0.3">
      <c r="B1" s="62" t="s">
        <v>34</v>
      </c>
      <c r="C1" s="62"/>
      <c r="D1" s="62"/>
      <c r="E1" s="62"/>
    </row>
    <row r="2" spans="2:8" ht="30.5" x14ac:dyDescent="0.3">
      <c r="B2" s="62" t="s">
        <v>53</v>
      </c>
      <c r="C2" s="62"/>
      <c r="D2" s="62"/>
      <c r="E2" s="62"/>
    </row>
    <row r="3" spans="2:8" ht="30.5" x14ac:dyDescent="0.3">
      <c r="B3" s="63" t="s">
        <v>66</v>
      </c>
      <c r="C3" s="63"/>
      <c r="D3" s="63"/>
      <c r="E3" s="63"/>
    </row>
    <row r="4" spans="2:8" ht="30.5" x14ac:dyDescent="0.3">
      <c r="B4" s="61" t="s">
        <v>0</v>
      </c>
      <c r="C4" s="61"/>
      <c r="D4" s="61" t="s">
        <v>54</v>
      </c>
      <c r="E4" s="61"/>
    </row>
    <row r="5" spans="2:8" ht="30.5" x14ac:dyDescent="0.3">
      <c r="B5" s="61"/>
      <c r="C5" s="61"/>
      <c r="D5" s="37" t="s">
        <v>1</v>
      </c>
      <c r="E5" s="37" t="s">
        <v>2</v>
      </c>
    </row>
    <row r="6" spans="2:8" ht="30.5" x14ac:dyDescent="0.3">
      <c r="B6" s="61" t="s">
        <v>3</v>
      </c>
      <c r="C6" s="37" t="s">
        <v>4</v>
      </c>
      <c r="D6" s="2">
        <v>19</v>
      </c>
      <c r="E6" s="1">
        <v>71191</v>
      </c>
    </row>
    <row r="7" spans="2:8" ht="30.5" x14ac:dyDescent="0.65">
      <c r="B7" s="61"/>
      <c r="C7" s="37" t="s">
        <v>5</v>
      </c>
      <c r="D7" s="32"/>
      <c r="E7" s="33"/>
    </row>
    <row r="8" spans="2:8" ht="30.5" x14ac:dyDescent="0.3">
      <c r="B8" s="61" t="s">
        <v>6</v>
      </c>
      <c r="C8" s="37" t="s">
        <v>4</v>
      </c>
      <c r="D8" s="34">
        <v>19</v>
      </c>
      <c r="E8" s="1">
        <v>71191</v>
      </c>
    </row>
    <row r="9" spans="2:8" ht="30.5" x14ac:dyDescent="0.3">
      <c r="B9" s="61"/>
      <c r="C9" s="37" t="s">
        <v>5</v>
      </c>
      <c r="D9" s="32"/>
      <c r="E9" s="35"/>
    </row>
    <row r="10" spans="2:8" ht="30.5" x14ac:dyDescent="0.3">
      <c r="B10" s="61" t="s">
        <v>7</v>
      </c>
      <c r="C10" s="37" t="s">
        <v>4</v>
      </c>
      <c r="D10" s="34">
        <v>19</v>
      </c>
      <c r="E10" s="1">
        <v>71191</v>
      </c>
    </row>
    <row r="11" spans="2:8" ht="30.5" x14ac:dyDescent="0.3">
      <c r="B11" s="61"/>
      <c r="C11" s="37" t="s">
        <v>5</v>
      </c>
      <c r="D11" s="37"/>
      <c r="E11" s="1"/>
    </row>
    <row r="12" spans="2:8" ht="30.5" x14ac:dyDescent="0.3">
      <c r="B12" s="61" t="s">
        <v>8</v>
      </c>
      <c r="C12" s="37" t="s">
        <v>4</v>
      </c>
      <c r="D12" s="2">
        <v>19</v>
      </c>
      <c r="E12" s="1">
        <v>71191</v>
      </c>
    </row>
    <row r="13" spans="2:8" ht="30.5" x14ac:dyDescent="0.3">
      <c r="B13" s="61"/>
      <c r="C13" s="37" t="s">
        <v>5</v>
      </c>
      <c r="D13" s="37"/>
      <c r="E13" s="1"/>
    </row>
    <row r="14" spans="2:8" ht="30.5" x14ac:dyDescent="0.3">
      <c r="B14" s="37" t="s">
        <v>9</v>
      </c>
      <c r="C14" s="37"/>
      <c r="D14" s="2">
        <v>19</v>
      </c>
      <c r="E14" s="1">
        <f>SUM(E6:E13)</f>
        <v>284764</v>
      </c>
      <c r="H14" s="36"/>
    </row>
  </sheetData>
  <mergeCells count="10">
    <mergeCell ref="B6:B7"/>
    <mergeCell ref="B8:B9"/>
    <mergeCell ref="B10:B11"/>
    <mergeCell ref="B12:B13"/>
    <mergeCell ref="B1:E1"/>
    <mergeCell ref="B2:E2"/>
    <mergeCell ref="B3:E3"/>
    <mergeCell ref="B4:B5"/>
    <mergeCell ref="C4:C5"/>
    <mergeCell ref="D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1แผนปฏิบัติการ</vt:lpstr>
      <vt:lpstr>2สรุปแผนปฏิบัติการ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2021-10-05T04:54:28Z</cp:lastPrinted>
  <dcterms:created xsi:type="dcterms:W3CDTF">2017-08-19T07:01:24Z</dcterms:created>
  <dcterms:modified xsi:type="dcterms:W3CDTF">2022-08-29T12:35:15Z</dcterms:modified>
</cp:coreProperties>
</file>